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chartsheets/sheet5.xml" ContentType="application/vnd.openxmlformats-officedocument.spreadsheetml.chartsheet+xml"/>
  <Override PartName="/xl/drawings/drawing19.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chartsheets/sheet6.xml" ContentType="application/vnd.openxmlformats-officedocument.spreadsheetml.chartsheet+xml"/>
  <Override PartName="/xl/drawings/drawing22.xml" ContentType="application/vnd.openxmlformats-officedocument.drawing+xml"/>
  <Override PartName="/xl/worksheets/sheet11.xml" ContentType="application/vnd.openxmlformats-officedocument.spreadsheetml.worksheet+xml"/>
  <Override PartName="/xl/drawings/drawing23.xml" ContentType="application/vnd.openxmlformats-officedocument.drawing+xml"/>
  <Override PartName="/xl/chartsheets/sheet7.xml" ContentType="application/vnd.openxmlformats-officedocument.spreadsheetml.chartsheet+xml"/>
  <Override PartName="/xl/drawings/drawing25.xml" ContentType="application/vnd.openxmlformats-officedocument.drawing+xml"/>
  <Override PartName="/xl/worksheets/sheet12.xml" ContentType="application/vnd.openxmlformats-officedocument.spreadsheetml.worksheet+xml"/>
  <Override PartName="/xl/drawings/drawing26.xml" ContentType="application/vnd.openxmlformats-officedocument.drawing+xml"/>
  <Override PartName="/xl/worksheets/sheet13.xml" ContentType="application/vnd.openxmlformats-officedocument.spreadsheetml.worksheet+xml"/>
  <Override PartName="/xl/drawings/drawing27.xml" ContentType="application/vnd.openxmlformats-officedocument.drawing+xml"/>
  <Override PartName="/xl/worksheets/sheet14.xml" ContentType="application/vnd.openxmlformats-officedocument.spreadsheetml.worksheet+xml"/>
  <Override PartName="/xl/drawings/drawing28.xml" ContentType="application/vnd.openxmlformats-officedocument.drawing+xml"/>
  <Override PartName="/xl/worksheets/sheet15.xml" ContentType="application/vnd.openxmlformats-officedocument.spreadsheetml.worksheet+xml"/>
  <Override PartName="/xl/drawings/drawing29.xml" ContentType="application/vnd.openxmlformats-officedocument.drawing+xml"/>
  <Override PartName="/xl/worksheets/sheet16.xml" ContentType="application/vnd.openxmlformats-officedocument.spreadsheetml.worksheet+xml"/>
  <Override PartName="/xl/drawings/drawing30.xml" ContentType="application/vnd.openxmlformats-officedocument.drawing+xml"/>
  <Override PartName="/xl/worksheets/sheet17.xml" ContentType="application/vnd.openxmlformats-officedocument.spreadsheetml.worksheet+xml"/>
  <Override PartName="/xl/drawings/drawing31.xml" ContentType="application/vnd.openxmlformats-officedocument.drawing+xml"/>
  <Override PartName="/xl/worksheets/sheet18.xml" ContentType="application/vnd.openxmlformats-officedocument.spreadsheetml.worksheet+xml"/>
  <Override PartName="/xl/drawings/drawing32.xml" ContentType="application/vnd.openxmlformats-officedocument.drawing+xml"/>
  <Override PartName="/xl/chartsheets/sheet8.xml" ContentType="application/vnd.openxmlformats-officedocument.spreadsheetml.chartsheet+xml"/>
  <Override PartName="/xl/drawings/drawing34.xml" ContentType="application/vnd.openxmlformats-officedocument.drawing+xml"/>
  <Override PartName="/xl/worksheets/sheet19.xml" ContentType="application/vnd.openxmlformats-officedocument.spreadsheetml.worksheet+xml"/>
  <Override PartName="/xl/drawings/drawing35.xml" ContentType="application/vnd.openxmlformats-officedocument.drawing+xml"/>
  <Override PartName="/xl/chartsheets/sheet9.xml" ContentType="application/vnd.openxmlformats-officedocument.spreadsheetml.chartsheet+xml"/>
  <Override PartName="/xl/drawings/drawing37.xml" ContentType="application/vnd.openxmlformats-officedocument.drawing+xml"/>
  <Override PartName="/xl/worksheets/sheet20.xml" ContentType="application/vnd.openxmlformats-officedocument.spreadsheetml.worksheet+xml"/>
  <Override PartName="/xl/drawings/drawing38.xml" ContentType="application/vnd.openxmlformats-officedocument.drawing+xml"/>
  <Override PartName="/xl/chartsheets/sheet10.xml" ContentType="application/vnd.openxmlformats-officedocument.spreadsheetml.chart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4.xml" ContentType="application/vnd.openxmlformats-officedocument.drawingml.chartshapes+xml"/>
  <Override PartName="/xl/drawings/drawing33.xml" ContentType="application/vnd.openxmlformats-officedocument.drawingml.chartshapes+xml"/>
  <Override PartName="/xl/drawings/drawing36.xml" ContentType="application/vnd.openxmlformats-officedocument.drawingml.chartshapes+xml"/>
  <Override PartName="/xl/drawings/drawing3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85" tabRatio="877" activeTab="23"/>
  </bookViews>
  <sheets>
    <sheet name="العنوان" sheetId="1" r:id="rId1"/>
    <sheet name="المقدمة" sheetId="2" r:id="rId2"/>
    <sheet name="15" sheetId="3" r:id="rId3"/>
    <sheet name="16" sheetId="4" r:id="rId4"/>
    <sheet name="17" sheetId="5" r:id="rId5"/>
    <sheet name="GR-7" sheetId="6" r:id="rId6"/>
    <sheet name="18" sheetId="7" r:id="rId7"/>
    <sheet name="GR-8" sheetId="8" r:id="rId8"/>
    <sheet name="19" sheetId="9" r:id="rId9"/>
    <sheet name="GR-9" sheetId="10" r:id="rId10"/>
    <sheet name="20" sheetId="11" r:id="rId11"/>
    <sheet name="GR-10" sheetId="12" r:id="rId12"/>
    <sheet name="21" sheetId="13" r:id="rId13"/>
    <sheet name="GR-11" sheetId="14" r:id="rId14"/>
    <sheet name="22" sheetId="15" r:id="rId15"/>
    <sheet name="GR-12" sheetId="16" r:id="rId16"/>
    <sheet name="23" sheetId="17" r:id="rId17"/>
    <sheet name="GR-13" sheetId="18" r:id="rId18"/>
    <sheet name="24" sheetId="19" r:id="rId19"/>
    <sheet name="25" sheetId="20" r:id="rId20"/>
    <sheet name="26" sheetId="21" r:id="rId21"/>
    <sheet name="27" sheetId="22" r:id="rId22"/>
    <sheet name="28" sheetId="23" r:id="rId23"/>
    <sheet name="29" sheetId="24" r:id="rId24"/>
    <sheet name="30" sheetId="25" r:id="rId25"/>
    <sheet name="GR-14" sheetId="26" r:id="rId26"/>
    <sheet name="31" sheetId="27" r:id="rId27"/>
    <sheet name="GR-15" sheetId="28" r:id="rId28"/>
    <sheet name="32" sheetId="29" r:id="rId29"/>
    <sheet name="GR-16" sheetId="30" r:id="rId30"/>
  </sheets>
  <definedNames>
    <definedName name="_xlnm.Print_Area" localSheetId="2">'15'!$A$1:$O$15</definedName>
    <definedName name="_xlnm.Print_Area" localSheetId="3">'16'!$A$1:$K$12</definedName>
    <definedName name="_xlnm.Print_Area" localSheetId="4">'17'!$A$1:$K$18</definedName>
    <definedName name="_xlnm.Print_Area" localSheetId="6">'18'!$A$1:$K$20</definedName>
    <definedName name="_xlnm.Print_Area" localSheetId="8">'19'!$A$1:$K$21</definedName>
    <definedName name="_xlnm.Print_Area" localSheetId="10">'20'!$A$1:$K$30</definedName>
    <definedName name="_xlnm.Print_Area" localSheetId="12">'21'!$A$1:$K$16</definedName>
    <definedName name="_xlnm.Print_Area" localSheetId="14">'22'!$A$1:$H$17</definedName>
    <definedName name="_xlnm.Print_Area" localSheetId="16">'23'!$A$1:$H$29</definedName>
    <definedName name="_xlnm.Print_Area" localSheetId="18">'24'!$A$1:$L$29</definedName>
    <definedName name="_xlnm.Print_Area" localSheetId="19">'25'!$A$1:$L$29</definedName>
    <definedName name="_xlnm.Print_Area" localSheetId="20">'26'!$A$1:$L$28</definedName>
    <definedName name="_xlnm.Print_Area" localSheetId="21">'27'!$A$1:$J$17</definedName>
    <definedName name="_xlnm.Print_Area" localSheetId="22">'28'!$A$1:$J$17</definedName>
    <definedName name="_xlnm.Print_Area" localSheetId="23">'29'!$A$1:$J$16</definedName>
    <definedName name="_xlnm.Print_Area" localSheetId="24">'30'!$A$1:$K$13</definedName>
    <definedName name="_xlnm.Print_Area" localSheetId="26">'31'!$A$1:$K$15</definedName>
    <definedName name="_xlnm.Print_Area" localSheetId="28">'32'!$A$1:$K$19</definedName>
    <definedName name="_xlnm.Print_Area" localSheetId="0">'العنوان'!$A$1:$A$19</definedName>
    <definedName name="_xlnm.Print_Titles" localSheetId="2">'15'!$1:$2</definedName>
    <definedName name="_xlnm.Print_Titles" localSheetId="3">'16'!$1:$3</definedName>
    <definedName name="_xlnm.Print_Titles" localSheetId="4">'17'!$1:$3</definedName>
    <definedName name="_xlnm.Print_Titles" localSheetId="6">'18'!$1:$3</definedName>
    <definedName name="_xlnm.Print_Titles" localSheetId="8">'19'!$1:$3</definedName>
    <definedName name="_xlnm.Print_Titles" localSheetId="10">'20'!$1:$7</definedName>
    <definedName name="_xlnm.Print_Titles" localSheetId="12">'21'!$1:$3</definedName>
    <definedName name="_xlnm.Print_Titles" localSheetId="14">'22'!$1:$3</definedName>
    <definedName name="_xlnm.Print_Titles" localSheetId="16">'23'!$1:$6</definedName>
    <definedName name="_xlnm.Print_Titles" localSheetId="18">'24'!$1:$3</definedName>
    <definedName name="_xlnm.Print_Titles" localSheetId="19">'25'!$1:$3</definedName>
    <definedName name="_xlnm.Print_Titles" localSheetId="20">'26'!$1:$3</definedName>
    <definedName name="_xlnm.Print_Titles" localSheetId="21">'27'!$1:$6</definedName>
    <definedName name="_xlnm.Print_Titles" localSheetId="22">'28'!$1:$6</definedName>
    <definedName name="_xlnm.Print_Titles" localSheetId="23">'29'!$1:$6</definedName>
    <definedName name="_xlnm.Print_Titles" localSheetId="28">'32'!$1:$3</definedName>
  </definedNames>
  <calcPr fullCalcOnLoad="1"/>
</workbook>
</file>

<file path=xl/sharedStrings.xml><?xml version="1.0" encoding="utf-8"?>
<sst xmlns="http://schemas.openxmlformats.org/spreadsheetml/2006/main" count="1050" uniqueCount="343">
  <si>
    <t xml:space="preserve">أمى </t>
  </si>
  <si>
    <t>Read &amp; Write</t>
  </si>
  <si>
    <t>يقرأ ويكتب</t>
  </si>
  <si>
    <t>Primary</t>
  </si>
  <si>
    <t>ابتدائية</t>
  </si>
  <si>
    <t>Preparatory</t>
  </si>
  <si>
    <t>إعدادية</t>
  </si>
  <si>
    <t>Secondary</t>
  </si>
  <si>
    <t>ثانوية</t>
  </si>
  <si>
    <t>Diploma</t>
  </si>
  <si>
    <t>دبلوم</t>
  </si>
  <si>
    <t>الحالة العملية</t>
  </si>
  <si>
    <t>Employer</t>
  </si>
  <si>
    <t xml:space="preserve">صاحب عمل ويديره </t>
  </si>
  <si>
    <t>Own Account Worker</t>
  </si>
  <si>
    <t>يعمل لحسابه</t>
  </si>
  <si>
    <t>Employee</t>
  </si>
  <si>
    <t>يعمل بأجر</t>
  </si>
  <si>
    <t>Legislators, Senior Officials And Managers</t>
  </si>
  <si>
    <t>Professionals</t>
  </si>
  <si>
    <t>الاختصاصيون</t>
  </si>
  <si>
    <t>Technicians And Associate Professionals</t>
  </si>
  <si>
    <t>الفنيون والاختصاصيون المساعدون</t>
  </si>
  <si>
    <t>Clerks</t>
  </si>
  <si>
    <t>الكتبة</t>
  </si>
  <si>
    <t>Service Workers And Shop And Market Sales Workers</t>
  </si>
  <si>
    <t>العاملون في الخدمات والباعة في المحلات التجارية والأسواق</t>
  </si>
  <si>
    <t>Skilled Agricultural And Fishery Workers</t>
  </si>
  <si>
    <t>Craft And Related Trades Workers</t>
  </si>
  <si>
    <t>Plant And Machine Operators And Assemblers</t>
  </si>
  <si>
    <t>Elementary Occupations</t>
  </si>
  <si>
    <t>المهن العادية</t>
  </si>
  <si>
    <t xml:space="preserve">Occupation </t>
  </si>
  <si>
    <t xml:space="preserve">المهنــــة </t>
  </si>
  <si>
    <t>Higher Diploma</t>
  </si>
  <si>
    <t>دبلوم عالى</t>
  </si>
  <si>
    <t>ماجستير</t>
  </si>
  <si>
    <t xml:space="preserve">الحالة التعليمية </t>
  </si>
  <si>
    <t xml:space="preserve">Educational Status </t>
  </si>
  <si>
    <t>التعليم</t>
  </si>
  <si>
    <t xml:space="preserve">Government Department </t>
  </si>
  <si>
    <t xml:space="preserve">إدارة حكومية </t>
  </si>
  <si>
    <t xml:space="preserve">مؤسسة / شركة حكومية </t>
  </si>
  <si>
    <t xml:space="preserve">Mixed </t>
  </si>
  <si>
    <t>مختلط</t>
  </si>
  <si>
    <t xml:space="preserve">Private </t>
  </si>
  <si>
    <t xml:space="preserve">خاص </t>
  </si>
  <si>
    <t xml:space="preserve">Diplomatic/International/Regional </t>
  </si>
  <si>
    <t xml:space="preserve">دبلوماسى / دولى / اقليمى </t>
  </si>
  <si>
    <t>Domestic</t>
  </si>
  <si>
    <t>منزلى</t>
  </si>
  <si>
    <t>Nationality</t>
  </si>
  <si>
    <r>
      <t xml:space="preserve">المشتغلون بأجر
</t>
    </r>
    <r>
      <rPr>
        <sz val="10"/>
        <rFont val="Arial"/>
        <family val="2"/>
      </rPr>
      <t>Paid employment Workers</t>
    </r>
  </si>
  <si>
    <t>Workers in paid employment are those with status in employment = employee.</t>
  </si>
  <si>
    <t>القطاع</t>
  </si>
  <si>
    <t>Sector</t>
  </si>
  <si>
    <t>Economic Activity</t>
  </si>
  <si>
    <t>لا يشمل المتعطلين الذين لم يسبق لهم العمل</t>
  </si>
  <si>
    <t>جدول رقم (16)</t>
  </si>
  <si>
    <t>جدول رقم (15)</t>
  </si>
  <si>
    <t>جامعي فما فوق</t>
  </si>
  <si>
    <t>جدول رقم (17)</t>
  </si>
  <si>
    <t>Table No. (17)</t>
  </si>
  <si>
    <t xml:space="preserve">فئات العمر </t>
  </si>
  <si>
    <t xml:space="preserve">Age Groups </t>
  </si>
  <si>
    <t>جدول رقم (20)</t>
  </si>
  <si>
    <t>Table No. (20)</t>
  </si>
  <si>
    <t>جدول رقم (21)</t>
  </si>
  <si>
    <t>Table No. (21)</t>
  </si>
  <si>
    <t>جدول رقم (22)</t>
  </si>
  <si>
    <t>Table No. (22)</t>
  </si>
  <si>
    <t>جدول رقم (23)</t>
  </si>
  <si>
    <t>Table No. (23)</t>
  </si>
  <si>
    <t>جدول رقم (24)</t>
  </si>
  <si>
    <t>Table No. (24)</t>
  </si>
  <si>
    <t>University and above</t>
  </si>
  <si>
    <t>جدول رقم (26)</t>
  </si>
  <si>
    <t>Table No. (26)</t>
  </si>
  <si>
    <t>منزلي</t>
  </si>
  <si>
    <t xml:space="preserve">Government Company / Corporation </t>
  </si>
  <si>
    <t>Qatari</t>
  </si>
  <si>
    <t>Non-Qatari</t>
  </si>
  <si>
    <t xml:space="preserve"> Employment Status</t>
  </si>
  <si>
    <t>Not including persons seeking work for the first time</t>
  </si>
  <si>
    <t xml:space="preserve">Government Company/ Corporation   </t>
  </si>
  <si>
    <r>
      <t xml:space="preserve">متوسط الأجر الشهري
 </t>
    </r>
    <r>
      <rPr>
        <sz val="10"/>
        <rFont val="Arial"/>
        <family val="2"/>
      </rPr>
      <t>Monthly</t>
    </r>
    <r>
      <rPr>
        <b/>
        <sz val="10"/>
        <rFont val="Arial"/>
        <family val="2"/>
      </rPr>
      <t xml:space="preserve"> </t>
    </r>
    <r>
      <rPr>
        <sz val="10"/>
        <rFont val="Arial"/>
        <family val="2"/>
      </rPr>
      <t xml:space="preserve">Average Wage </t>
    </r>
  </si>
  <si>
    <r>
      <t xml:space="preserve">متوسط الأجر الشهري
</t>
    </r>
    <r>
      <rPr>
        <sz val="10"/>
        <rFont val="Arial"/>
        <family val="2"/>
      </rPr>
      <t>Monthly Average Wage</t>
    </r>
  </si>
  <si>
    <t>المشتغلون بأجر هم الذين تكون حالتهم العملية = يعمل بأجر</t>
  </si>
  <si>
    <t>Manufacturing</t>
  </si>
  <si>
    <t>Construction</t>
  </si>
  <si>
    <t>Education</t>
  </si>
  <si>
    <t>M.A / M.Sc.</t>
  </si>
  <si>
    <t>Ph.D.</t>
  </si>
  <si>
    <t>جدول رقم (25)</t>
  </si>
  <si>
    <t>Table No. (25)</t>
  </si>
  <si>
    <t>لا يشمل المتعطلات اللاتي لم يسبق لهن العمل</t>
  </si>
  <si>
    <t xml:space="preserve">                                 Occupation
Economic Activity </t>
  </si>
  <si>
    <t xml:space="preserve">                                           القطاع
المهنــــة </t>
  </si>
  <si>
    <t xml:space="preserve">                                        Sector
Occupation </t>
  </si>
  <si>
    <t>المجموع</t>
  </si>
  <si>
    <t>Total</t>
  </si>
  <si>
    <t>Females</t>
  </si>
  <si>
    <t>Males</t>
  </si>
  <si>
    <t>ذكور</t>
  </si>
  <si>
    <t>إناث</t>
  </si>
  <si>
    <t>الجنسية</t>
  </si>
  <si>
    <t>قطريون</t>
  </si>
  <si>
    <t>غير قطريين</t>
  </si>
  <si>
    <t>65 +</t>
  </si>
  <si>
    <t>15 - 19</t>
  </si>
  <si>
    <t>20 - 24</t>
  </si>
  <si>
    <t>25 - 29</t>
  </si>
  <si>
    <t>30 - 34</t>
  </si>
  <si>
    <t>35 - 39</t>
  </si>
  <si>
    <t>40 - 44</t>
  </si>
  <si>
    <t>45 - 49</t>
  </si>
  <si>
    <t>50 - 54</t>
  </si>
  <si>
    <t>55 - 59</t>
  </si>
  <si>
    <t>60 - 64</t>
  </si>
  <si>
    <t>Illiterate</t>
  </si>
  <si>
    <r>
      <t xml:space="preserve">المجموع
</t>
    </r>
    <r>
      <rPr>
        <b/>
        <sz val="10"/>
        <rFont val="Arial"/>
        <family val="2"/>
      </rPr>
      <t>Total</t>
    </r>
  </si>
  <si>
    <t xml:space="preserve">                              المهنة
النشاط الاقتصادي </t>
  </si>
  <si>
    <t xml:space="preserve">                                      المهنة
النشاط الاقتصادي </t>
  </si>
  <si>
    <t xml:space="preserve">                                   المهنة
النشاط الاقتصادي </t>
  </si>
  <si>
    <t>الزراعة  والحراجة وصيد الأسماك</t>
  </si>
  <si>
    <t>التعدين واستغلال المحاجر</t>
  </si>
  <si>
    <t>الصناعة التحويلية</t>
  </si>
  <si>
    <t>إمدادات الكهرباء والغاز والبخار وتكييف الهواء</t>
  </si>
  <si>
    <t>إمدادات المياه وأنشطة الصرف وإدارة النفايات ومعالجتها</t>
  </si>
  <si>
    <t>التشييد</t>
  </si>
  <si>
    <t>تجارة الجملة والتجزئة؛ إصلاح المركبات ذات المحركات والدراجات النارية</t>
  </si>
  <si>
    <t>النقل والتخزين</t>
  </si>
  <si>
    <t>أنشطة خدمات الإقامة والطعام</t>
  </si>
  <si>
    <t>المعلومات والاتصالات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</si>
  <si>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</si>
  <si>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</si>
  <si>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</si>
  <si>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</si>
  <si>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</si>
  <si>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الأنشطة في مجال صحة الإنسان والعمل الاجتماعي</t>
  </si>
  <si>
    <t>الفنون والترفيه والتسلية</t>
  </si>
  <si>
    <t>أنشطة الخدمات الأخرى</t>
  </si>
  <si>
    <t>أنشطة الأُسَر المعيشية التي تستخدم أفراداً؛ وأنشطة الأُسَر المعيشية في إنتاج سلع وخدمات غير مميَّزة لاستعمالها الخاص</t>
  </si>
  <si>
    <t>أنشطة المنظمات والهيئات غير الخاضعة للولاية القضائية الوطنية</t>
  </si>
  <si>
    <t>Agriculture, forestry and fishing</t>
  </si>
  <si>
    <t>Mining and quarrying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</si>
  <si>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</si>
  <si>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</si>
  <si>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</si>
  <si>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</si>
  <si>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</si>
  <si>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</si>
  <si>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</si>
  <si>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</si>
  <si>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</si>
  <si>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</si>
  <si>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</si>
  <si>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</si>
  <si>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</si>
  <si>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</si>
  <si>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</si>
  <si>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organizations and bodies</t>
  </si>
  <si>
    <t>غير ربحي</t>
  </si>
  <si>
    <t>Non profit</t>
  </si>
  <si>
    <t>ذكور Male</t>
  </si>
  <si>
    <t>اناث Female</t>
  </si>
  <si>
    <t>الكتبة Clerks</t>
  </si>
  <si>
    <t>النقل والتخزين Transportation and storage</t>
  </si>
  <si>
    <t>الصناعة التحويلية Manufacturing</t>
  </si>
  <si>
    <t>التشييد Construction</t>
  </si>
  <si>
    <t>القطريون Qataris</t>
  </si>
  <si>
    <t>جامعي فما فوق
University and above</t>
  </si>
  <si>
    <t>ابتدائية 
Primary</t>
  </si>
  <si>
    <t>إعدادية
Preparatory</t>
  </si>
  <si>
    <t>ثانوية 
Secondary</t>
  </si>
  <si>
    <t>دبلوم
Diploma</t>
  </si>
  <si>
    <t>الأنشطة العقارية Real estate activities</t>
  </si>
  <si>
    <t xml:space="preserve">                                   Occupation
Economic Activity </t>
  </si>
  <si>
    <t xml:space="preserve">                                        Sector
Occupation </t>
  </si>
  <si>
    <t xml:space="preserve">أنشطة الخدمات الإدارية وخدمات الدعم Administrative and support service activities </t>
  </si>
  <si>
    <t>الأنشطة المهنية والعلمية والتقنية Professional, scientific and technical activities</t>
  </si>
  <si>
    <t xml:space="preserve">التعليم Education </t>
  </si>
  <si>
    <t>المعلومات والاتصالات Information and communication</t>
  </si>
  <si>
    <t>الأنشطة المالية وأنشطة التأمين Financial and insurance activities</t>
  </si>
  <si>
    <t>الزراعة  والحراجة وصيد الأسماك Agriculture, forestry and fishing</t>
  </si>
  <si>
    <t>الأنشطة في مجال صحة الإنسان والعمل الاجتماعي Human health and social work activities</t>
  </si>
  <si>
    <t>أنشطة خدمات الإقامة والطعام Accommodation and food service activities</t>
  </si>
  <si>
    <t xml:space="preserve">التعدين واستغلال المحاجر Mining and quarrying </t>
  </si>
  <si>
    <t>gender</t>
  </si>
  <si>
    <t>محو أمية</t>
  </si>
  <si>
    <t>جامعى</t>
  </si>
  <si>
    <t>دكتوراة</t>
  </si>
  <si>
    <t>Literacy</t>
  </si>
  <si>
    <t xml:space="preserve">University </t>
  </si>
  <si>
    <t xml:space="preserve">السكان (15 سنة فأكثر) حسب العلاقة بقوة العمل والجنسية والنوع </t>
  </si>
  <si>
    <r>
      <rPr>
        <b/>
        <sz val="12"/>
        <rFont val="Arial"/>
        <family val="2"/>
      </rPr>
      <t>المجموع</t>
    </r>
    <r>
      <rPr>
        <b/>
        <sz val="14"/>
        <rFont val="Arial"/>
        <family val="2"/>
      </rPr>
      <t xml:space="preserve"> </t>
    </r>
    <r>
      <rPr>
        <b/>
        <sz val="10"/>
        <rFont val="Arial"/>
        <family val="2"/>
      </rPr>
      <t>Total</t>
    </r>
  </si>
  <si>
    <t>النوع</t>
  </si>
  <si>
    <t>المتعطلون (15 سنة فأكثر) حسب الجنسية والنوع والحالة التعليمية</t>
  </si>
  <si>
    <t xml:space="preserve">                الجنسية والنوع
الحالة التعليمية</t>
  </si>
  <si>
    <t>المتعطلون (15 سنة فأكثر) حسب الجنسية والنوع والفئات العمرية</t>
  </si>
  <si>
    <t>إناث Female</t>
  </si>
  <si>
    <t>غير القطريين Non-Qataris</t>
  </si>
  <si>
    <t>العاملون في الخدمات والباعة في المحلات التجارية والأسواق Service Workers And Shop And Market Sales Workers</t>
  </si>
  <si>
    <t>مشغلو الآلات والمعدات ومجمعوها Plant And Machine Operators And Assemblers</t>
  </si>
  <si>
    <t xml:space="preserve">أنشطة المنظمات والهيئات غير الخاضعة للولاية القضائية الوطنية Activities of extraterritorial organizations and bodies </t>
  </si>
  <si>
    <t>إمدادات المياه وأنشطة الصرف وإدارة النفايات ومعالجتها Water supply; sewerage, waste management and remediation  activities</t>
  </si>
  <si>
    <t>أنشطة الخدمات الأخرى Other service activities</t>
  </si>
  <si>
    <t>إمدادات الكهرباء والغاز والبخار وتكييف الهواء Electricity, gas, steam and air conditioning supply</t>
  </si>
  <si>
    <t>الفنون والترفيه والتسلية Arts, entertainment and recreation</t>
  </si>
  <si>
    <t>الإدارة العامة والدفاع؛ والضمان الاجتماعي الإلزامي Public administration and defence; compulsory social security</t>
  </si>
  <si>
    <t>أنشطة الأُسَر المعيشية التي تستخدم أفراداً  Activities of households as employers</t>
  </si>
  <si>
    <t xml:space="preserve">تجارة الجملة والتجزئة Wholesale and retail trade </t>
  </si>
  <si>
    <t>المهن العادية Elementary Occupations</t>
  </si>
  <si>
    <t>العمال المهرة في الزراعة وصيد الأسماك Skilled Agricultural And Fishery Workers</t>
  </si>
  <si>
    <t>العاملون في الحرف وما إليها من المهن Craft And Related Trades Workers</t>
  </si>
  <si>
    <t>الفنيون والإختصاصيون المساعدون Technicians And Associate Professionals</t>
  </si>
  <si>
    <t>الإختصاصيون Professionals</t>
  </si>
  <si>
    <t>المشرعون وموظفو الإدارة العليا والمديرون Legislators, Senior Officials And Managers</t>
  </si>
  <si>
    <t>المشتغلون بأجر (15 سنة فأكثر) ومتوسط الأجر الشهري (بالريال القطري) حسب النوع والنشاط الاقتصادي</t>
  </si>
  <si>
    <t>السكان النشيطون اقتصادياً (15 سنة فأكثر) حسب الجنسية والنوع والنشاط الاقتصادي</t>
  </si>
  <si>
    <t>السكان النشيطون اقتصادياً (15 سنة فأكثر) حسب المهنة والنشاط الاقتصادي</t>
  </si>
  <si>
    <t>الذكور النشيطون اقتصادياً (15 سنة فأكثر) حسب المهنة والنشاط الاقتصادي</t>
  </si>
  <si>
    <t>الإناث النشيطات اقتصادياً (15 سنة فأكثر) حسب المهنة والنشاط الاقتصادي</t>
  </si>
  <si>
    <t>السكان النشيطون اقتصادياً (15 سنة فأكثر) حسب القطاع والمهنة</t>
  </si>
  <si>
    <t>الذكور النشيطون اقتصادياً (15 سنة فأكثر) حسب القطاع والمهنة</t>
  </si>
  <si>
    <t>الإناث النشيطات اقتصادياً (15 سنة فأكثر) حسب القطاع والمهنة</t>
  </si>
  <si>
    <t>النشاط الاقتصادي</t>
  </si>
  <si>
    <t xml:space="preserve">السكان النشيطون اقتصادياً (15 سنة فأكثر) حسب الجنسية والنوع والقطاع </t>
  </si>
  <si>
    <t xml:space="preserve">السكان النشيطون اقتصادياً (15 سنة فأكثر) حسب الجنسية والنوع والحالة التعليميـة </t>
  </si>
  <si>
    <t xml:space="preserve">السكان النشيطون اقتصادياً (15 سنة فأكثر) حسب الجنسية والنوع وفئات العمر </t>
  </si>
  <si>
    <t xml:space="preserve">السكان النشيطون اقتصادياً (15 سنة فأكثر) حسب الجنسية والنوع والمهنـــة </t>
  </si>
  <si>
    <t xml:space="preserve">السكان النشيطون اقتصادياً ( 15 سنة فأكثر ) حسب الجنسية والنوع والحالة العملية </t>
  </si>
  <si>
    <t>POPULATION (15 YEARS AND ABOVE) BY RELATION TO LABOUR FORCE, 
NATIONALITY &amp; GENDER</t>
  </si>
  <si>
    <t xml:space="preserve">ECONOMICALLY ACTIVE POPULATION ( 15 YEARS &amp; ABOVE ) BY NATIONALITY, 
GENDER &amp; EMPLOYMENT STATUS  </t>
  </si>
  <si>
    <t>ECONOMICALLY ACTIVE POPULATION (15 YEARS &amp; ABOVE) BY NATIONALITY , 
GENDER &amp; OCCUPATION</t>
  </si>
  <si>
    <t>ECONOMICALLY ACTIVE POPULATION (15 YEARS &amp; ABOVE) BY NATIONALITY , 
GENDER &amp; AGE GROUPS</t>
  </si>
  <si>
    <t>ECONOMICALLY ACTIVE POPULATION (15 YEARS &amp; ABOVE) BY NATIONALITY, 
GENDER &amp; EDUCATIONAL STATUS</t>
  </si>
  <si>
    <t>ECONOMICALLY ACTIVE POPULATION (15 YEARS &amp; ABOVE) BY NATIONALITY, GENDER &amp; ECONOMIC ACTIVITY</t>
  </si>
  <si>
    <t>ECONOMICALLY ACTIVE POPULATION (15 YEARS &amp; ABOVE) BY OCCUPATION &amp; ECONOMIC ACTIVITY</t>
  </si>
  <si>
    <t>ECONOMICALLY ACTIVE MALES (15YEARS &amp; ABOVE) BY OCCUPATION &amp; ECONOMIC ACTIVITY</t>
  </si>
  <si>
    <t>ECONOMICALLY ACTIVE FEMALES (15 YEARS &amp; ABOVE) BY OCCUPATION &amp; ECONOMIC ACTIVITY</t>
  </si>
  <si>
    <t>ECONOMICALLY ACTIVE POPULATION (15 YEARS &amp; ABOVE) BY SECTOR &amp; OCCUPATION</t>
  </si>
  <si>
    <t>ECONOMICALLY ACTIVE MALES (15 YEARS &amp; ABOVE) BY SECTOR &amp; OCCUPATION</t>
  </si>
  <si>
    <t>ECONOMICALLY ACTIVE FEMALES (15 YEARS &amp; ABOVE) BY SECTOR &amp; OCCUPATION</t>
  </si>
  <si>
    <t>المشرعون وموظفو الإدارة العليا والمديرون</t>
  </si>
  <si>
    <t>العمال المهرة في الزراعة وصيد الأسماك</t>
  </si>
  <si>
    <t>مشغلو الآلات والمعدات ومجمعوها</t>
  </si>
  <si>
    <t>العاملون في الحرف وما إليها من المهن</t>
  </si>
  <si>
    <t>UNEMPLOYED (15 YEARS &amp; ABOVE) BY NATIONALITY, GENDER &amp; EDUCATIONAL STATUS</t>
  </si>
  <si>
    <t>UNEMPLOYED (15 YEARS &amp; ABOVE) BY NATIONALITY , GENDER &amp; AGE GROUP</t>
  </si>
  <si>
    <t>تدريب مهني</t>
  </si>
  <si>
    <t>Vocational Training</t>
  </si>
  <si>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</si>
  <si>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</si>
  <si>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r>
      <t xml:space="preserve">عاجز
</t>
    </r>
    <r>
      <rPr>
        <b/>
        <sz val="10"/>
        <color indexed="8"/>
        <rFont val="Arial"/>
        <family val="2"/>
      </rPr>
      <t xml:space="preserve">Disabled </t>
    </r>
  </si>
  <si>
    <r>
      <t xml:space="preserve">المجموع العام
</t>
    </r>
    <r>
      <rPr>
        <b/>
        <sz val="9"/>
        <color indexed="8"/>
        <rFont val="Arial"/>
        <family val="2"/>
      </rPr>
      <t>Grand Total</t>
    </r>
  </si>
  <si>
    <r>
      <t xml:space="preserve">المجموع
</t>
    </r>
    <r>
      <rPr>
        <b/>
        <sz val="9"/>
        <color indexed="8"/>
        <rFont val="Arial"/>
        <family val="2"/>
      </rPr>
      <t>Total</t>
    </r>
    <r>
      <rPr>
        <b/>
        <sz val="10"/>
        <color indexed="8"/>
        <rFont val="Arial"/>
        <family val="2"/>
      </rPr>
      <t xml:space="preserve"> </t>
    </r>
  </si>
  <si>
    <r>
      <t xml:space="preserve">أخرى
</t>
    </r>
    <r>
      <rPr>
        <b/>
        <sz val="9"/>
        <color indexed="8"/>
        <rFont val="Arial"/>
        <family val="2"/>
      </rPr>
      <t>Other</t>
    </r>
  </si>
  <si>
    <r>
      <t xml:space="preserve">متقاعد
</t>
    </r>
    <r>
      <rPr>
        <b/>
        <sz val="9"/>
        <color indexed="8"/>
        <rFont val="Arial"/>
        <family val="2"/>
      </rPr>
      <t>Retired</t>
    </r>
    <r>
      <rPr>
        <b/>
        <sz val="10"/>
        <color indexed="8"/>
        <rFont val="Arial"/>
        <family val="2"/>
      </rPr>
      <t xml:space="preserve"> </t>
    </r>
  </si>
  <si>
    <r>
      <t xml:space="preserve">متفرغ للدراسة
</t>
    </r>
    <r>
      <rPr>
        <b/>
        <sz val="9"/>
        <color indexed="8"/>
        <rFont val="Arial"/>
        <family val="2"/>
      </rPr>
      <t>Student</t>
    </r>
  </si>
  <si>
    <r>
      <t xml:space="preserve">متفرغة لأعمال المنزل
</t>
    </r>
    <r>
      <rPr>
        <b/>
        <sz val="9"/>
        <color indexed="8"/>
        <rFont val="Arial"/>
        <family val="2"/>
      </rPr>
      <t>Housewife</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</si>
  <si>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</si>
  <si>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</si>
  <si>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</si>
  <si>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قطريون
</t>
    </r>
    <r>
      <rPr>
        <b/>
        <sz val="10"/>
        <rFont val="Arabic Transparent"/>
        <family val="0"/>
      </rPr>
      <t>Qatari</t>
    </r>
  </si>
  <si>
    <r>
      <t xml:space="preserve">غير قطريين
</t>
    </r>
    <r>
      <rPr>
        <b/>
        <sz val="10"/>
        <rFont val="Arabic Transparent"/>
        <family val="0"/>
      </rPr>
      <t>Non-Qatari</t>
    </r>
  </si>
  <si>
    <r>
      <t xml:space="preserve">المجموع
</t>
    </r>
    <r>
      <rPr>
        <b/>
        <sz val="10"/>
        <rFont val="Arabic Transparent"/>
        <family val="0"/>
      </rPr>
      <t>Total</t>
    </r>
  </si>
  <si>
    <r>
      <t>ذكــور</t>
    </r>
    <r>
      <rPr>
        <b/>
        <sz val="10"/>
        <rFont val="Arial"/>
        <family val="2"/>
      </rPr>
      <t xml:space="preserve"> Males</t>
    </r>
  </si>
  <si>
    <r>
      <t xml:space="preserve">إناث  </t>
    </r>
    <r>
      <rPr>
        <b/>
        <sz val="10"/>
        <rFont val="Arial"/>
        <family val="2"/>
      </rPr>
      <t>Females</t>
    </r>
  </si>
  <si>
    <r>
      <t xml:space="preserve">إناث
</t>
    </r>
    <r>
      <rPr>
        <b/>
        <sz val="10"/>
        <rFont val="Arial"/>
        <family val="2"/>
      </rPr>
      <t xml:space="preserve"> Females</t>
    </r>
  </si>
  <si>
    <r>
      <t xml:space="preserve">ذكــور
</t>
    </r>
    <r>
      <rPr>
        <b/>
        <sz val="10"/>
        <rFont val="Arial"/>
        <family val="2"/>
      </rPr>
      <t>Males</t>
    </r>
  </si>
  <si>
    <t>اقل من الابتدائي
 Less than primary</t>
  </si>
  <si>
    <t>الابتدائي 
 Primary</t>
  </si>
  <si>
    <t xml:space="preserve">الاعدادي والثانوي وتدريب مهني 
 Preparatory &amp; Secondary &amp; Vocational Training </t>
  </si>
  <si>
    <t>دبلوم اقل من الجامعة
 Pre.U. Diploma</t>
  </si>
  <si>
    <t xml:space="preserve">جامعي فما فوق
 University and above
</t>
  </si>
  <si>
    <t>العمال المهرة في الزراعة وصيد الأسماك
Skilled Agricultural And Fishery Workers</t>
  </si>
  <si>
    <t xml:space="preserve">المشرعون وموظفو الإدارة العليا والمديرون
Legislators, Senior Officials And Managers
</t>
  </si>
  <si>
    <t>الكتبة  
Clerks</t>
  </si>
  <si>
    <t>الفنيون والاختصاصيون المساعدون
Technicians And Associate Professionals</t>
  </si>
  <si>
    <t>الاختصاصيون
Professionals</t>
  </si>
  <si>
    <t>العاملون في الخدمات والباعة في المحلات التجارية والأسواق
Service Workers And Shop And Market Sales Workers</t>
  </si>
  <si>
    <t>مشغلو الآلات والمعدات ومجمعوها
Plant And Machine Operators And Assemblers</t>
  </si>
  <si>
    <t>المهن العادية
Elementary Occupations</t>
  </si>
  <si>
    <t>العاملون في الحرف وما إليها من المهن
Craft And Related Trades Workers</t>
  </si>
  <si>
    <t>غير ربحي
Non profit</t>
  </si>
  <si>
    <t xml:space="preserve">مختلط
Mixed </t>
  </si>
  <si>
    <t xml:space="preserve">مؤسسة / شركة حكومية 
Government Company/ Corporation   </t>
  </si>
  <si>
    <t xml:space="preserve">إدارة حكومية 
Government Department </t>
  </si>
  <si>
    <t>منزلى
Domestic</t>
  </si>
  <si>
    <t xml:space="preserve">خاص 
Private </t>
  </si>
  <si>
    <t xml:space="preserve">                 Nationality &amp; Gender
Educational Status</t>
  </si>
  <si>
    <t>Table No. (16)</t>
  </si>
  <si>
    <t>Table No. (15)</t>
  </si>
  <si>
    <t>ECONOMICALLY ACTIVE POPULATION (15 YEARS &amp; ABOVE) BY NATIONALITY ,
 GENDER &amp; SECTOR</t>
  </si>
  <si>
    <t xml:space="preserve">                 الجنسية والنوع
فئات العمر</t>
  </si>
  <si>
    <t>45+</t>
  </si>
  <si>
    <t xml:space="preserve">                       Nationality 
                            &amp; Gender
Age Group</t>
  </si>
  <si>
    <t>دبلوماسى / دولى / اقليمى 
 Diplomatic/International/Regional</t>
  </si>
  <si>
    <t>المشتغلون بأجر (15 سنة فأكثر) ومتوسط الأجر الشهري (بالريال القطري) حسب النوع والمهنة</t>
  </si>
  <si>
    <t>WORKERS IN PAID EMPLOYMENT (15 YEARS &amp; ABOVE) AND MONTHLY AVERAGE WAGE (Q.R.), 
BY GENDER &amp; OCCUPATION</t>
  </si>
  <si>
    <t>WORKERS IN PAID EMPLOYMENT (15 YEARS &amp; ABOVE) AND MONTHLY AVERAGE WAGE (Q.R.), 
BY GENDER &amp; ECONOMIC ACTIVITY</t>
  </si>
  <si>
    <t xml:space="preserve">Diplomatic/International/
Regional </t>
  </si>
  <si>
    <t>جدول رقم (18)</t>
  </si>
  <si>
    <t>Table No. (18)</t>
  </si>
  <si>
    <t>جدول رقم (19)</t>
  </si>
  <si>
    <t>Table No. (19)</t>
  </si>
  <si>
    <t>جدول رقم (27)</t>
  </si>
  <si>
    <t>Table No. (27)</t>
  </si>
  <si>
    <t>جدول رقم (28)</t>
  </si>
  <si>
    <t>Table No. (28)</t>
  </si>
  <si>
    <t>جدول رقم (29)</t>
  </si>
  <si>
    <t>Table No. (29)</t>
  </si>
  <si>
    <t>جدول رقم (30)</t>
  </si>
  <si>
    <t>Table No. (30)</t>
  </si>
  <si>
    <t>جدول رقم (31)</t>
  </si>
  <si>
    <t>Table No. (31)</t>
  </si>
  <si>
    <t>جدول رقم (32)</t>
  </si>
  <si>
    <t>Table No. (32)</t>
  </si>
  <si>
    <t>القوى العاملـــة</t>
  </si>
  <si>
    <t>LABOUR FORCE</t>
  </si>
  <si>
    <t>تماشياً مع النمو المطرد الذي تشهده البلاد في شتى نواحي الحياة الاجتماعية والاقتصادية وما واكب ذلك من طلب متزايد على القوى العاملة، تأتي أهمية الإحصاءات والدراسات المتعلقة بنمو وتركيب وتوزيع القوى البشرية وقوة العمل بمختلف أنواعها وخصائصها.</t>
  </si>
  <si>
    <t>In line with the steady growth of the State of Qatar in various aspects of social and economic life along with a growing demand for labor force, comes the importance of statistics and studies on growth, structure and distribution of manpower and labor force as well as their various characteristics of types.</t>
  </si>
  <si>
    <t>أنشطة المنظمات والهيئات غير الخاضعة للولاية القضائية الوطنية Activities of extraterritorial organizations and bodies</t>
  </si>
  <si>
    <t>التعدين واستغلال المحاجر Mining and quarrying</t>
  </si>
  <si>
    <t>التعليم Education</t>
  </si>
  <si>
    <t>أخرى Others</t>
  </si>
  <si>
    <t>السكان غير النشيطين اقتصادياً (15 سنة فأكثر) حسب الجنسية والنوع والفئات العمرية</t>
  </si>
  <si>
    <t>ECONOMICALLY INACTIVE POPULATION (15 YEARS &amp; ABOVE)
BY NATIONALITY, GENDER &amp; AGE GROUP</t>
  </si>
  <si>
    <t xml:space="preserve">                    الجنسية والنوع
فئات العمر</t>
  </si>
  <si>
    <t>ذكور قطريون Qatari Male</t>
  </si>
  <si>
    <t>إناث قطريات Qatari Female</t>
  </si>
  <si>
    <t>ذكور غير قطريين Non Qatari Male</t>
  </si>
  <si>
    <t>إناث غير قطريات Non Qatari Female</t>
  </si>
  <si>
    <t>15 -24</t>
  </si>
  <si>
    <t>25 - 34</t>
  </si>
  <si>
    <t>35 -44</t>
  </si>
  <si>
    <t>45 - 54</t>
  </si>
  <si>
    <t>55 - 64</t>
  </si>
  <si>
    <t>لذا، نعرض في هذا الفصل إحصاءات القوى العاملة من واقع بيانات مسح القوى العاملة بالعينة 2021 الذي نفذه جهاز التخطيط  والإحصاء، حيث يتم جمع البيانات بشكل شهري، ويتم نشر خصائص القوى العاملة بشكل ربع سنوي من خلال موقع الجهاز على الإنترنت.</t>
  </si>
  <si>
    <t>Accordingly, this chapter looks at labor force statistics derived from the data of the labor force survey by sample 2021, conducted by the Planning and Statistics Authority, where data is collected on a monthly basis, and labor force characteristics are published on a quarterly basis on PSA website.</t>
  </si>
  <si>
    <t>إمدادات المياه وأنشطة الصرف وإدارة النفايات ومعالجتها  Water supply; sewerage, waste management and remediation activities</t>
  </si>
  <si>
    <t xml:space="preserve">                               Nationality
                               &amp; Gender
Age Groups</t>
  </si>
</sst>
</file>

<file path=xl/styles.xml><?xml version="1.0" encoding="utf-8"?>
<styleSheet xmlns="http://schemas.openxmlformats.org/spreadsheetml/2006/main">
  <numFmts count="21">
    <numFmt numFmtId="5" formatCode="&quot;ر.ق.&quot;\ #,##0_-;&quot;ر.ق.&quot;\ #,##0\-"/>
    <numFmt numFmtId="6" formatCode="&quot;ر.ق.&quot;\ #,##0_-;[Red]&quot;ر.ق.&quot;\ #,##0\-"/>
    <numFmt numFmtId="7" formatCode="&quot;ر.ق.&quot;\ #,##0.00_-;&quot;ر.ق.&quot;\ #,##0.00\-"/>
    <numFmt numFmtId="8" formatCode="&quot;ر.ق.&quot;\ #,##0.00_-;[Red]&quot;ر.ق.&quot;\ #,##0.00\-"/>
    <numFmt numFmtId="42" formatCode="_-&quot;ر.ق.&quot;\ * #,##0_-;_-&quot;ر.ق.&quot;\ * #,##0\-;_-&quot;ر.ق.&quot;\ * &quot;-&quot;_-;_-@_-"/>
    <numFmt numFmtId="41" formatCode="_-* #,##0_-;_-* #,##0\-;_-* &quot;-&quot;_-;_-@_-"/>
    <numFmt numFmtId="44" formatCode="_-&quot;ر.ق.&quot;\ * #,##0.00_-;_-&quot;ر.ق.&quot;\ * #,##0.00\-;_-&quot;ر.ق.&quot;\ * &quot;-&quot;??_-;_-@_-"/>
    <numFmt numFmtId="43" formatCode="_-* #,##0.00_-;_-* #,##0.00\-;_-* &quot;-&quot;??_-;_-@_-"/>
    <numFmt numFmtId="164" formatCode="#,##0\ &quot;د.ك.&quot;;\-#,##0\ &quot;د.ك.&quot;"/>
    <numFmt numFmtId="165" formatCode="#,##0\ &quot;د.ك.&quot;;[Red]\-#,##0\ &quot;د.ك.&quot;"/>
    <numFmt numFmtId="166" formatCode="#,##0.00\ &quot;د.ك.&quot;;\-#,##0.00\ &quot;د.ك.&quot;"/>
    <numFmt numFmtId="167" formatCode="#,##0.00\ &quot;د.ك.&quot;;[Red]\-#,##0.00\ &quot;د.ك.&quot;"/>
    <numFmt numFmtId="168" formatCode="_-* #,##0\ &quot;د.ك.&quot;_-;\-* #,##0\ &quot;د.ك.&quot;_-;_-* &quot;-&quot;\ &quot;د.ك.&quot;_-;_-@_-"/>
    <numFmt numFmtId="169" formatCode="_-* #,##0_-;\-* #,##0_-;_-* &quot;-&quot;_-;_-@_-"/>
    <numFmt numFmtId="170" formatCode="_-* #,##0.00\ &quot;د.ك.&quot;_-;\-* #,##0.00\ &quot;د.ك.&quot;_-;_-* &quot;-&quot;??\ &quot;د.ك.&quot;_-;_-@_-"/>
    <numFmt numFmtId="171" formatCode="_-* #,##0.00_-;\-* #,##0.00_-;_-* &quot;-&quot;??_-;_-@_-"/>
    <numFmt numFmtId="172" formatCode="0.0"/>
    <numFmt numFmtId="173" formatCode="0_ "/>
    <numFmt numFmtId="174" formatCode="#,##0.0"/>
    <numFmt numFmtId="175" formatCode="#,##0_ ;\-#,##0\ "/>
    <numFmt numFmtId="176" formatCode="_-* #,##0_-;_-* #,##0\-;_-* &quot;-&quot;??_-;_-@_-"/>
  </numFmts>
  <fonts count="97">
    <font>
      <sz val="10"/>
      <name val="Arial"/>
      <family val="0"/>
    </font>
    <font>
      <b/>
      <sz val="13.5"/>
      <name val="Arial"/>
      <family val="2"/>
    </font>
    <font>
      <b/>
      <sz val="10"/>
      <name val="Arial"/>
      <family val="2"/>
    </font>
    <font>
      <sz val="8"/>
      <name val="Arial"/>
      <family val="2"/>
    </font>
    <font>
      <b/>
      <sz val="12"/>
      <name val="Arial"/>
      <family val="2"/>
    </font>
    <font>
      <sz val="10"/>
      <color indexed="12"/>
      <name val="Arial"/>
      <family val="2"/>
    </font>
    <font>
      <b/>
      <sz val="12"/>
      <color indexed="12"/>
      <name val="Arial"/>
      <family val="2"/>
    </font>
    <font>
      <b/>
      <sz val="10"/>
      <color indexed="12"/>
      <name val="Arial"/>
      <family val="2"/>
    </font>
    <font>
      <sz val="10"/>
      <color indexed="10"/>
      <name val="Arial"/>
      <family val="2"/>
    </font>
    <font>
      <b/>
      <sz val="10"/>
      <color indexed="10"/>
      <name val="Arial"/>
      <family val="2"/>
    </font>
    <font>
      <b/>
      <sz val="16"/>
      <color indexed="12"/>
      <name val="Arial"/>
      <family val="2"/>
    </font>
    <font>
      <u val="single"/>
      <sz val="10"/>
      <color indexed="36"/>
      <name val="Arial"/>
      <family val="2"/>
    </font>
    <font>
      <b/>
      <sz val="14"/>
      <color indexed="12"/>
      <name val="Arial"/>
      <family val="2"/>
    </font>
    <font>
      <b/>
      <sz val="9"/>
      <name val="Arial"/>
      <family val="2"/>
    </font>
    <font>
      <b/>
      <sz val="11"/>
      <name val="Arial"/>
      <family val="2"/>
    </font>
    <font>
      <b/>
      <sz val="8"/>
      <name val="Arial"/>
      <family val="2"/>
    </font>
    <font>
      <u val="single"/>
      <sz val="10"/>
      <color indexed="12"/>
      <name val="Arial"/>
      <family val="2"/>
    </font>
    <font>
      <b/>
      <sz val="8"/>
      <color indexed="10"/>
      <name val="Arial"/>
      <family val="2"/>
    </font>
    <font>
      <b/>
      <sz val="12"/>
      <color indexed="10"/>
      <name val="Arial"/>
      <family val="2"/>
    </font>
    <font>
      <b/>
      <sz val="14"/>
      <name val="Arial"/>
      <family val="2"/>
    </font>
    <font>
      <b/>
      <sz val="14"/>
      <color indexed="12"/>
      <name val="Arabic Transparent"/>
      <family val="0"/>
    </font>
    <font>
      <sz val="9"/>
      <name val="Arial"/>
      <family val="2"/>
    </font>
    <font>
      <b/>
      <sz val="16"/>
      <name val="Arial"/>
      <family val="2"/>
    </font>
    <font>
      <b/>
      <sz val="10"/>
      <color indexed="8"/>
      <name val="Arial"/>
      <family val="2"/>
    </font>
    <font>
      <b/>
      <sz val="14"/>
      <name val="Arabic Transparent"/>
      <family val="0"/>
    </font>
    <font>
      <b/>
      <sz val="12"/>
      <name val="Arabic Transparent"/>
      <family val="0"/>
    </font>
    <font>
      <b/>
      <sz val="10"/>
      <name val="Arabic Transparent"/>
      <family val="0"/>
    </font>
    <font>
      <b/>
      <sz val="9"/>
      <color indexed="8"/>
      <name val="Arial"/>
      <family val="2"/>
    </font>
    <font>
      <b/>
      <sz val="16"/>
      <name val="Sakkal Majalla"/>
      <family val="0"/>
    </font>
    <font>
      <b/>
      <sz val="12"/>
      <name val="Sakkal Majalla"/>
      <family val="0"/>
    </font>
    <font>
      <b/>
      <sz val="14"/>
      <name val="Traditional Arabic"/>
      <family val="1"/>
    </font>
    <font>
      <b/>
      <sz val="12"/>
      <name val="Traditional Arabic"/>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Arial"/>
      <family val="2"/>
    </font>
    <font>
      <b/>
      <sz val="11"/>
      <color indexed="8"/>
      <name val="Arial"/>
      <family val="2"/>
    </font>
    <font>
      <sz val="12"/>
      <name val="Calibri"/>
      <family val="2"/>
    </font>
    <font>
      <b/>
      <sz val="48"/>
      <color indexed="12"/>
      <name val="AGA Arabesque Desktop"/>
      <family val="0"/>
    </font>
    <font>
      <b/>
      <sz val="36"/>
      <color indexed="12"/>
      <name val="Arial"/>
      <family val="0"/>
    </font>
    <font>
      <b/>
      <sz val="20"/>
      <color indexed="12"/>
      <name val="Arial"/>
      <family val="0"/>
    </font>
    <font>
      <sz val="10"/>
      <color indexed="8"/>
      <name val="Calibri"/>
      <family val="0"/>
    </font>
    <font>
      <sz val="10"/>
      <color indexed="9"/>
      <name val="Arial"/>
      <family val="0"/>
    </font>
    <font>
      <sz val="10"/>
      <color indexed="8"/>
      <name val="Arial"/>
      <family val="0"/>
    </font>
    <font>
      <sz val="9"/>
      <color indexed="8"/>
      <name val="Arial"/>
      <family val="0"/>
    </font>
    <font>
      <b/>
      <sz val="10"/>
      <color indexed="8"/>
      <name val="Calibri"/>
      <family val="0"/>
    </font>
    <font>
      <b/>
      <sz val="14"/>
      <color indexed="8"/>
      <name val="Calibri"/>
      <family val="0"/>
    </font>
    <font>
      <b/>
      <sz val="14"/>
      <color indexed="9"/>
      <name val="Calibri"/>
      <family val="0"/>
    </font>
    <font>
      <sz val="14"/>
      <color indexed="9"/>
      <name val="Calibri"/>
      <family val="0"/>
    </font>
    <font>
      <sz val="12"/>
      <color indexed="8"/>
      <name val="Arial"/>
      <family val="0"/>
    </font>
    <font>
      <b/>
      <sz val="14"/>
      <color indexed="9"/>
      <name val="Arial"/>
      <family val="0"/>
    </font>
    <font>
      <b/>
      <sz val="12"/>
      <color indexed="8"/>
      <name val="Calibri"/>
      <family val="0"/>
    </font>
    <font>
      <b/>
      <sz val="14"/>
      <color indexed="8"/>
      <name val="Arial"/>
      <family val="0"/>
    </font>
    <font>
      <sz val="8"/>
      <color indexed="8"/>
      <name val="Arial"/>
      <family val="0"/>
    </font>
    <font>
      <sz val="9"/>
      <color indexed="8"/>
      <name val="Calibri"/>
      <family val="0"/>
    </font>
    <font>
      <b/>
      <sz val="9"/>
      <color indexed="8"/>
      <name val="Calibri"/>
      <family val="0"/>
    </font>
    <font>
      <sz val="10"/>
      <color indexed="8"/>
      <name val="Arial Narrow"/>
      <family val="0"/>
    </font>
    <font>
      <b/>
      <sz val="12"/>
      <color indexed="9"/>
      <name val="Arial"/>
      <family val="0"/>
    </font>
    <font>
      <sz val="12"/>
      <color indexed="8"/>
      <name val="Calibri"/>
      <family val="0"/>
    </font>
    <font>
      <sz val="10"/>
      <color indexed="54"/>
      <name val="Arial Narrow"/>
      <family val="0"/>
    </font>
    <font>
      <sz val="10"/>
      <color indexed="25"/>
      <name val="Arial Narrow"/>
      <family val="0"/>
    </font>
    <font>
      <sz val="14"/>
      <color indexed="8"/>
      <name val="Calibri"/>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2"/>
      <color theme="1"/>
      <name val="Arial"/>
      <family val="2"/>
    </font>
    <font>
      <b/>
      <sz val="10"/>
      <color rgb="FFFF0000"/>
      <name val="Arial"/>
      <family val="2"/>
    </font>
    <font>
      <b/>
      <sz val="11"/>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medium">
        <color indexed="60"/>
      </left>
      <right style="medium">
        <color indexed="60"/>
      </right>
      <top>
        <color indexed="63"/>
      </top>
      <bottom>
        <color indexed="63"/>
      </bottom>
    </border>
    <border>
      <left>
        <color indexed="63"/>
      </left>
      <right>
        <color indexed="63"/>
      </right>
      <top style="medium">
        <color indexed="60"/>
      </top>
      <bottom style="medium">
        <color indexed="60"/>
      </bottom>
    </border>
    <border>
      <left>
        <color indexed="63"/>
      </left>
      <right>
        <color indexed="63"/>
      </right>
      <top style="medium">
        <color indexed="60"/>
      </top>
      <bottom>
        <color indexed="63"/>
      </bottom>
    </border>
    <border>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style="medium">
        <color theme="0"/>
      </right>
      <top style="medium">
        <color theme="0"/>
      </top>
      <bottom style="medium">
        <color theme="0"/>
      </bottom>
    </border>
    <border>
      <left/>
      <right style="medium">
        <color theme="0"/>
      </right>
      <top style="thin"/>
      <bottom style="medium">
        <color theme="0"/>
      </bottom>
    </border>
    <border>
      <left/>
      <right style="medium">
        <color theme="0"/>
      </right>
      <top style="medium">
        <color theme="0"/>
      </top>
      <bottom>
        <color indexed="63"/>
      </bottom>
    </border>
    <border>
      <left style="medium">
        <color theme="0"/>
      </left>
      <right/>
      <top style="medium">
        <color theme="0"/>
      </top>
      <bottom style="medium">
        <color theme="0"/>
      </bottom>
    </border>
    <border>
      <left/>
      <right style="medium">
        <color theme="0"/>
      </right>
      <top style="thin"/>
      <bottom style="thin"/>
    </border>
    <border>
      <left/>
      <right style="medium">
        <color theme="0"/>
      </right>
      <top style="thin"/>
      <bottom>
        <color indexed="63"/>
      </bottom>
    </border>
    <border>
      <left style="medium">
        <color theme="0"/>
      </left>
      <right style="medium">
        <color theme="0"/>
      </right>
      <top/>
      <bottom>
        <color indexed="63"/>
      </bottom>
    </border>
    <border>
      <left style="medium">
        <color theme="0"/>
      </left>
      <right style="medium">
        <color theme="0"/>
      </right>
      <top style="thin"/>
      <bottom style="thin"/>
    </border>
    <border>
      <left/>
      <right style="medium">
        <color theme="0"/>
      </right>
      <top style="thick">
        <color theme="0"/>
      </top>
      <bottom style="thick">
        <color theme="0"/>
      </bottom>
    </border>
    <border>
      <left/>
      <right style="medium">
        <color theme="0"/>
      </right>
      <top/>
      <bottom style="thick">
        <color theme="0"/>
      </bottom>
    </border>
    <border>
      <left/>
      <right style="medium">
        <color theme="0"/>
      </right>
      <top style="thick">
        <color theme="0"/>
      </top>
      <bottom>
        <color indexed="63"/>
      </bottom>
    </border>
    <border>
      <left style="medium">
        <color theme="0"/>
      </left>
      <right style="medium">
        <color theme="0"/>
      </right>
      <top/>
      <bottom style="thin"/>
    </border>
    <border>
      <left/>
      <right style="medium">
        <color theme="0"/>
      </right>
      <top style="thin">
        <color theme="1"/>
      </top>
      <bottom style="thin"/>
    </border>
    <border>
      <left style="medium">
        <color theme="0"/>
      </left>
      <right style="medium">
        <color theme="0"/>
      </right>
      <top style="thin"/>
      <bottom style="medium">
        <color theme="0"/>
      </bottom>
    </border>
    <border>
      <left style="medium">
        <color theme="0"/>
      </left>
      <right style="medium">
        <color theme="0"/>
      </right>
      <top style="medium">
        <color theme="0"/>
      </top>
      <bottom>
        <color indexed="63"/>
      </bottom>
    </border>
    <border>
      <left style="medium">
        <color theme="0"/>
      </left>
      <right style="medium">
        <color theme="0"/>
      </right>
      <top style="thin"/>
      <bottom>
        <color indexed="63"/>
      </bottom>
    </border>
    <border>
      <left style="medium">
        <color theme="0"/>
      </left>
      <right style="medium">
        <color theme="0"/>
      </right>
      <top style="thin">
        <color theme="1"/>
      </top>
      <bottom style="thin"/>
    </border>
    <border>
      <left style="medium">
        <color theme="0"/>
      </left>
      <right>
        <color indexed="63"/>
      </right>
      <top style="thin"/>
      <bottom style="medium">
        <color theme="0"/>
      </bottom>
    </border>
    <border>
      <left/>
      <right style="medium">
        <color theme="0"/>
      </right>
      <top/>
      <bottom>
        <color indexed="63"/>
      </bottom>
    </border>
    <border>
      <left style="medium">
        <color theme="0"/>
      </left>
      <right style="medium">
        <color theme="0"/>
      </right>
      <top style="thin"/>
      <bottom style="thick">
        <color theme="0"/>
      </bottom>
    </border>
    <border>
      <left style="medium">
        <color theme="0"/>
      </left>
      <right style="medium">
        <color theme="0"/>
      </right>
      <top/>
      <bottom style="thick">
        <color theme="0"/>
      </bottom>
    </border>
    <border>
      <left style="medium">
        <color theme="0"/>
      </left>
      <right>
        <color indexed="63"/>
      </right>
      <top style="thin"/>
      <bottom>
        <color indexed="63"/>
      </bottom>
    </border>
    <border>
      <left/>
      <right style="medium">
        <color theme="0"/>
      </right>
      <top style="medium">
        <color theme="0"/>
      </top>
      <bottom style="thin"/>
    </border>
    <border>
      <left style="medium">
        <color theme="0"/>
      </left>
      <right style="medium">
        <color theme="0"/>
      </right>
      <top style="medium">
        <color theme="0"/>
      </top>
      <bottom style="thin"/>
    </border>
    <border>
      <left/>
      <right style="medium">
        <color theme="0"/>
      </right>
      <top/>
      <bottom style="medium">
        <color theme="0"/>
      </bottom>
    </border>
    <border>
      <left style="medium">
        <color theme="0"/>
      </left>
      <right/>
      <top/>
      <bottom style="medium">
        <color theme="0"/>
      </bottom>
    </border>
    <border>
      <left style="medium">
        <color theme="0"/>
      </left>
      <right/>
      <top/>
      <bottom/>
    </border>
    <border>
      <left style="medium">
        <color theme="0"/>
      </left>
      <right/>
      <top style="thin"/>
      <bottom style="thin"/>
    </border>
    <border>
      <left style="thin">
        <color theme="0"/>
      </left>
      <right style="medium">
        <color theme="0"/>
      </right>
      <top style="thin"/>
      <bottom style="thin">
        <color theme="0"/>
      </bottom>
    </border>
    <border>
      <left style="thin">
        <color theme="0"/>
      </left>
      <right style="medium">
        <color theme="0"/>
      </right>
      <top style="thin">
        <color theme="0"/>
      </top>
      <bottom style="thin">
        <color theme="0"/>
      </bottom>
    </border>
    <border>
      <left style="thin">
        <color theme="0"/>
      </left>
      <right style="medium">
        <color theme="0"/>
      </right>
      <top style="thin">
        <color theme="0"/>
      </top>
      <bottom>
        <color indexed="63"/>
      </bottom>
    </border>
    <border>
      <left style="thin">
        <color theme="0"/>
      </left>
      <right style="medium">
        <color theme="0"/>
      </right>
      <top style="thin"/>
      <bottom style="medium">
        <color theme="0"/>
      </bottom>
    </border>
    <border>
      <left style="thin">
        <color theme="0"/>
      </left>
      <right style="medium">
        <color theme="0"/>
      </right>
      <top style="medium">
        <color theme="0"/>
      </top>
      <bottom style="thin"/>
    </border>
    <border>
      <left style="thin">
        <color theme="0"/>
      </left>
      <right style="medium">
        <color theme="0"/>
      </right>
      <top style="thin">
        <color theme="0"/>
      </top>
      <bottom style="thin"/>
    </border>
    <border>
      <left style="medium">
        <color theme="0"/>
      </left>
      <right style="thin">
        <color theme="0"/>
      </right>
      <top style="thin"/>
      <bottom style="medium">
        <color theme="0"/>
      </bottom>
    </border>
    <border>
      <left style="medium">
        <color theme="0"/>
      </left>
      <right style="thin">
        <color theme="0"/>
      </right>
      <top style="medium">
        <color theme="0"/>
      </top>
      <bottom style="thin"/>
    </border>
    <border>
      <left style="medium">
        <color theme="0"/>
      </left>
      <right style="thin">
        <color theme="0"/>
      </right>
      <top style="thin"/>
      <bottom style="thin">
        <color theme="0"/>
      </bottom>
    </border>
    <border>
      <left style="medium">
        <color theme="0"/>
      </left>
      <right style="thin">
        <color theme="0"/>
      </right>
      <top style="thin">
        <color theme="0"/>
      </top>
      <bottom style="thin">
        <color theme="0"/>
      </bottom>
    </border>
    <border>
      <left style="medium">
        <color theme="0"/>
      </left>
      <right style="thin">
        <color theme="0"/>
      </right>
      <top style="thin">
        <color theme="0"/>
      </top>
      <bottom style="thin"/>
    </border>
    <border>
      <left style="medium">
        <color theme="0"/>
      </left>
      <right style="thin">
        <color theme="0"/>
      </right>
      <top style="thin">
        <color theme="0"/>
      </top>
      <bottom>
        <color indexed="63"/>
      </bottom>
    </border>
    <border>
      <left style="medium">
        <color theme="0"/>
      </left>
      <right style="thin">
        <color theme="0"/>
      </right>
      <top style="thin"/>
      <bottom>
        <color indexed="63"/>
      </bottom>
    </border>
    <border>
      <left style="medium">
        <color theme="0"/>
      </left>
      <right style="thin">
        <color theme="0"/>
      </right>
      <top/>
      <bottom>
        <color indexed="63"/>
      </bottom>
    </border>
    <border>
      <left style="medium">
        <color theme="0"/>
      </left>
      <right style="thin">
        <color theme="0"/>
      </right>
      <top>
        <color indexed="63"/>
      </top>
      <bottom style="thin"/>
    </border>
    <border>
      <left style="thin">
        <color theme="0"/>
      </left>
      <right style="medium">
        <color theme="0"/>
      </right>
      <top style="thin"/>
      <bottom>
        <color indexed="63"/>
      </bottom>
    </border>
    <border>
      <left style="thin">
        <color theme="0"/>
      </left>
      <right style="medium">
        <color theme="0"/>
      </right>
      <top>
        <color indexed="63"/>
      </top>
      <bottom>
        <color indexed="63"/>
      </bottom>
    </border>
    <border>
      <left style="thin">
        <color theme="0"/>
      </left>
      <right style="medium">
        <color theme="0"/>
      </right>
      <top>
        <color indexed="63"/>
      </top>
      <bottom style="thin"/>
    </border>
    <border diagonalUp="1">
      <left style="thin">
        <color theme="0"/>
      </left>
      <right style="medium">
        <color theme="0"/>
      </right>
      <top style="thin"/>
      <bottom style="thin">
        <color theme="0"/>
      </bottom>
      <diagonal style="thin">
        <color theme="0"/>
      </diagonal>
    </border>
    <border diagonalUp="1">
      <left style="thin">
        <color theme="0"/>
      </left>
      <right style="medium">
        <color theme="0"/>
      </right>
      <top style="thin">
        <color theme="0"/>
      </top>
      <bottom style="thin"/>
      <diagonal style="thin">
        <color theme="0"/>
      </diagonal>
    </border>
    <border diagonalDown="1">
      <left style="medium">
        <color theme="0"/>
      </left>
      <right>
        <color indexed="63"/>
      </right>
      <top style="thin"/>
      <bottom>
        <color indexed="63"/>
      </bottom>
      <diagonal style="thin">
        <color theme="0"/>
      </diagonal>
    </border>
    <border diagonalDown="1">
      <left style="medium">
        <color theme="0"/>
      </left>
      <right>
        <color indexed="63"/>
      </right>
      <top>
        <color indexed="63"/>
      </top>
      <bottom style="thin"/>
      <diagonal style="thin">
        <color theme="0"/>
      </diagonal>
    </border>
    <border diagonalUp="1">
      <left style="thin">
        <color theme="0"/>
      </left>
      <right style="medium">
        <color theme="0"/>
      </right>
      <top style="thin"/>
      <bottom>
        <color indexed="63"/>
      </bottom>
      <diagonal style="thick">
        <color theme="0"/>
      </diagonal>
    </border>
    <border diagonalUp="1">
      <left style="thin">
        <color theme="0"/>
      </left>
      <right style="medium">
        <color theme="0"/>
      </right>
      <top>
        <color indexed="63"/>
      </top>
      <bottom style="thin"/>
      <diagonal style="thick">
        <color theme="0"/>
      </diagonal>
    </border>
    <border diagonalDown="1">
      <left style="medium">
        <color theme="0"/>
      </left>
      <right style="thin">
        <color theme="0"/>
      </right>
      <top style="thin"/>
      <bottom>
        <color indexed="63"/>
      </bottom>
      <diagonal style="thick">
        <color theme="0"/>
      </diagonal>
    </border>
    <border diagonalDown="1">
      <left style="medium">
        <color theme="0"/>
      </left>
      <right style="thin">
        <color theme="0"/>
      </right>
      <top>
        <color indexed="63"/>
      </top>
      <bottom style="thin"/>
      <diagonal style="thick">
        <color theme="0"/>
      </diagonal>
    </border>
    <border diagonalDown="1">
      <left style="medium">
        <color theme="0"/>
      </left>
      <right style="thin">
        <color theme="0"/>
      </right>
      <top>
        <color indexed="63"/>
      </top>
      <bottom>
        <color indexed="63"/>
      </bottom>
      <diagonal style="thick">
        <color theme="0"/>
      </diagonal>
    </border>
    <border diagonalUp="1">
      <left style="thin">
        <color theme="0"/>
      </left>
      <right style="medium">
        <color theme="0"/>
      </right>
      <top style="thin"/>
      <bottom>
        <color indexed="63"/>
      </bottom>
      <diagonal style="medium">
        <color theme="0"/>
      </diagonal>
    </border>
    <border diagonalUp="1">
      <left style="thin">
        <color theme="0"/>
      </left>
      <right style="medium">
        <color theme="0"/>
      </right>
      <top>
        <color indexed="63"/>
      </top>
      <bottom>
        <color indexed="63"/>
      </bottom>
      <diagonal style="medium">
        <color theme="0"/>
      </diagonal>
    </border>
    <border diagonalUp="1">
      <left style="thin">
        <color theme="0"/>
      </left>
      <right style="medium">
        <color theme="0"/>
      </right>
      <top>
        <color indexed="63"/>
      </top>
      <bottom style="thin"/>
      <diagonal style="medium">
        <color theme="0"/>
      </diagonal>
    </border>
    <border diagonalUp="1">
      <left/>
      <right style="medium">
        <color theme="0"/>
      </right>
      <top style="thin"/>
      <bottom/>
      <diagonal style="medium">
        <color theme="0"/>
      </diagonal>
    </border>
    <border diagonalUp="1">
      <left/>
      <right style="medium">
        <color theme="0"/>
      </right>
      <top/>
      <bottom/>
      <diagonal style="medium">
        <color theme="0"/>
      </diagonal>
    </border>
    <border diagonalUp="1">
      <left/>
      <right style="medium">
        <color theme="0"/>
      </right>
      <top/>
      <bottom style="thin"/>
      <diagonal style="medium">
        <color theme="0"/>
      </diagonal>
    </border>
    <border diagonalDown="1">
      <left style="medium">
        <color theme="0"/>
      </left>
      <right/>
      <top style="thin"/>
      <bottom/>
      <diagonal style="medium">
        <color theme="0"/>
      </diagonal>
    </border>
    <border diagonalDown="1">
      <left style="medium">
        <color theme="0"/>
      </left>
      <right/>
      <top/>
      <bottom/>
      <diagonal style="medium">
        <color theme="0"/>
      </diagonal>
    </border>
    <border diagonalDown="1">
      <left style="medium">
        <color theme="0"/>
      </left>
      <right/>
      <top/>
      <bottom style="thin"/>
      <diagonal style="medium">
        <color theme="0"/>
      </diagonal>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11" fillId="0" borderId="0" applyNumberFormat="0" applyFill="0" applyBorder="0" applyAlignment="0" applyProtection="0"/>
    <xf numFmtId="0" fontId="82" fillId="29" borderId="0" applyNumberFormat="0" applyBorder="0" applyAlignment="0" applyProtection="0"/>
    <xf numFmtId="0" fontId="12" fillId="0" borderId="0" applyAlignment="0">
      <protection/>
    </xf>
    <xf numFmtId="0" fontId="12" fillId="0" borderId="0" applyAlignment="0">
      <protection/>
    </xf>
    <xf numFmtId="0" fontId="6" fillId="0" borderId="0" applyAlignment="0">
      <protection/>
    </xf>
    <xf numFmtId="0" fontId="6" fillId="0" borderId="0" applyAlignment="0">
      <protection/>
    </xf>
    <xf numFmtId="0" fontId="4" fillId="30" borderId="3">
      <alignment horizontal="right" vertical="center" wrapText="1"/>
      <protection/>
    </xf>
    <xf numFmtId="0" fontId="4" fillId="30" borderId="3">
      <alignment horizontal="right" vertical="center" wrapText="1"/>
      <protection/>
    </xf>
    <xf numFmtId="1" fontId="13" fillId="30" borderId="4">
      <alignment horizontal="left" vertical="center" wrapText="1"/>
      <protection/>
    </xf>
    <xf numFmtId="1" fontId="4" fillId="30" borderId="5">
      <alignment horizontal="center" vertical="center"/>
      <protection/>
    </xf>
    <xf numFmtId="0" fontId="14" fillId="30" borderId="5">
      <alignment horizontal="center" vertical="center" wrapText="1"/>
      <protection/>
    </xf>
    <xf numFmtId="0" fontId="15" fillId="30" borderId="5">
      <alignment horizontal="center" vertical="center" wrapText="1"/>
      <protection/>
    </xf>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16" fillId="0" borderId="0" applyNumberFormat="0" applyFill="0" applyBorder="0" applyAlignment="0" applyProtection="0"/>
    <xf numFmtId="0" fontId="86" fillId="31" borderId="1" applyNumberFormat="0" applyAlignment="0" applyProtection="0"/>
    <xf numFmtId="0" fontId="0" fillId="0" borderId="0">
      <alignment horizontal="center" vertical="center" readingOrder="2"/>
      <protection/>
    </xf>
    <xf numFmtId="0" fontId="3" fillId="0" borderId="0">
      <alignment horizontal="left" vertical="center"/>
      <protection/>
    </xf>
    <xf numFmtId="0" fontId="87" fillId="0" borderId="9" applyNumberFormat="0" applyFill="0" applyAlignment="0" applyProtection="0"/>
    <xf numFmtId="0" fontId="88" fillId="32" borderId="0" applyNumberFormat="0" applyBorder="0" applyAlignment="0" applyProtection="0"/>
    <xf numFmtId="0" fontId="0"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9" fillId="0" borderId="0">
      <alignment horizontal="right" vertical="center"/>
      <protection/>
    </xf>
    <xf numFmtId="0" fontId="17" fillId="0" borderId="0">
      <alignment horizontal="left" vertical="center"/>
      <protection/>
    </xf>
    <xf numFmtId="0" fontId="89" fillId="27" borderId="10" applyNumberFormat="0" applyAlignment="0" applyProtection="0"/>
    <xf numFmtId="9" fontId="0" fillId="0" borderId="0" applyFont="0" applyFill="0" applyBorder="0" applyAlignment="0" applyProtection="0"/>
    <xf numFmtId="0" fontId="4" fillId="0" borderId="0">
      <alignment horizontal="right" vertical="center"/>
      <protection/>
    </xf>
    <xf numFmtId="0" fontId="4" fillId="0" borderId="0">
      <alignment horizontal="righ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90" fillId="0" borderId="0" applyNumberFormat="0" applyFill="0" applyBorder="0" applyAlignment="0" applyProtection="0"/>
    <xf numFmtId="0" fontId="18" fillId="30" borderId="5" applyAlignment="0">
      <protection/>
    </xf>
    <xf numFmtId="0" fontId="18" fillId="30" borderId="5" applyAlignment="0">
      <protection/>
    </xf>
    <xf numFmtId="0" fontId="9" fillId="0" borderId="11">
      <alignment horizontal="right" vertical="center" indent="1"/>
      <protection/>
    </xf>
    <xf numFmtId="0" fontId="4"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0" fillId="0" borderId="12">
      <alignment horizontal="left" vertical="center"/>
      <protection/>
    </xf>
    <xf numFmtId="0" fontId="0" fillId="0" borderId="13">
      <alignment horizontal="left" vertical="center"/>
      <protection/>
    </xf>
    <xf numFmtId="0" fontId="91" fillId="0" borderId="0" applyNumberFormat="0" applyFill="0" applyBorder="0" applyAlignment="0" applyProtection="0"/>
  </cellStyleXfs>
  <cellXfs count="338">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0" fontId="10" fillId="0" borderId="0" xfId="76" applyNumberFormat="1" applyFont="1" applyAlignment="1">
      <alignment vertical="center"/>
      <protection/>
    </xf>
    <xf numFmtId="0" fontId="5" fillId="0" borderId="0" xfId="76" applyNumberFormat="1" applyFont="1" applyAlignment="1">
      <alignment vertical="center"/>
      <protection/>
    </xf>
    <xf numFmtId="0" fontId="19" fillId="0" borderId="0" xfId="76" applyNumberFormat="1" applyFont="1" applyAlignment="1">
      <alignment horizontal="center" vertical="center"/>
      <protection/>
    </xf>
    <xf numFmtId="0" fontId="2" fillId="0" borderId="0" xfId="76" applyNumberFormat="1" applyFont="1" applyAlignment="1">
      <alignment horizontal="center" vertical="center"/>
      <protection/>
    </xf>
    <xf numFmtId="0" fontId="0" fillId="0" borderId="0" xfId="76" applyNumberFormat="1" applyFont="1" applyAlignment="1">
      <alignment vertical="center"/>
      <protection/>
    </xf>
    <xf numFmtId="0" fontId="4" fillId="0" borderId="0" xfId="76" applyNumberFormat="1" applyFont="1" applyAlignment="1">
      <alignment horizontal="right" vertical="center" readingOrder="2"/>
      <protection/>
    </xf>
    <xf numFmtId="0" fontId="9"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20" fillId="0" borderId="0" xfId="0" applyFont="1" applyAlignment="1">
      <alignment vertical="center" wrapText="1"/>
    </xf>
    <xf numFmtId="0" fontId="20"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xf>
    <xf numFmtId="0" fontId="2" fillId="0" borderId="0" xfId="76" applyNumberFormat="1" applyFont="1" applyAlignment="1">
      <alignment vertical="center"/>
      <protection/>
    </xf>
    <xf numFmtId="0" fontId="92" fillId="0" borderId="0" xfId="0" applyFont="1" applyAlignment="1">
      <alignment vertical="center"/>
    </xf>
    <xf numFmtId="0" fontId="22" fillId="0" borderId="0" xfId="76" applyNumberFormat="1" applyFont="1" applyAlignment="1">
      <alignment vertical="center"/>
      <protection/>
    </xf>
    <xf numFmtId="0" fontId="2" fillId="0" borderId="0" xfId="0" applyFont="1" applyAlignment="1">
      <alignment vertical="center"/>
    </xf>
    <xf numFmtId="172" fontId="0" fillId="0" borderId="0" xfId="76" applyNumberFormat="1" applyFont="1" applyAlignment="1">
      <alignment vertical="center"/>
      <protection/>
    </xf>
    <xf numFmtId="0" fontId="14" fillId="33" borderId="14" xfId="0" applyFont="1" applyFill="1" applyBorder="1" applyAlignment="1">
      <alignment horizontal="right" vertical="center" wrapText="1" indent="1"/>
    </xf>
    <xf numFmtId="3" fontId="0" fillId="0" borderId="15" xfId="42" applyNumberFormat="1" applyFont="1" applyFill="1" applyBorder="1" applyAlignment="1">
      <alignment horizontal="left" vertical="center" wrapText="1" indent="1"/>
    </xf>
    <xf numFmtId="3" fontId="0" fillId="33" borderId="16" xfId="42" applyNumberFormat="1" applyFont="1" applyFill="1" applyBorder="1" applyAlignment="1">
      <alignment horizontal="left" vertical="center" wrapText="1" indent="1"/>
    </xf>
    <xf numFmtId="0" fontId="14" fillId="0" borderId="17" xfId="0" applyFont="1" applyFill="1" applyBorder="1" applyAlignment="1">
      <alignment horizontal="right" vertical="center" wrapText="1" indent="1"/>
    </xf>
    <xf numFmtId="0" fontId="14" fillId="33" borderId="18" xfId="0" applyFont="1" applyFill="1" applyBorder="1" applyAlignment="1">
      <alignment horizontal="right" vertical="center" wrapText="1" indent="1"/>
    </xf>
    <xf numFmtId="0" fontId="0" fillId="33" borderId="19" xfId="0" applyFont="1" applyFill="1" applyBorder="1" applyAlignment="1">
      <alignment horizontal="left" vertical="center" wrapText="1" indent="1"/>
    </xf>
    <xf numFmtId="0" fontId="14" fillId="33" borderId="20" xfId="0" applyFont="1" applyFill="1" applyBorder="1" applyAlignment="1">
      <alignment horizontal="center" vertical="center" wrapText="1"/>
    </xf>
    <xf numFmtId="0" fontId="4" fillId="0" borderId="17" xfId="0" applyFont="1" applyFill="1" applyBorder="1" applyAlignment="1">
      <alignment horizontal="right" vertical="center" wrapText="1" indent="1"/>
    </xf>
    <xf numFmtId="0" fontId="4" fillId="33" borderId="14" xfId="0" applyFont="1" applyFill="1" applyBorder="1" applyAlignment="1">
      <alignment horizontal="right" vertical="center" wrapText="1" indent="1"/>
    </xf>
    <xf numFmtId="0" fontId="4" fillId="0" borderId="21" xfId="0" applyFont="1" applyFill="1" applyBorder="1" applyAlignment="1">
      <alignment horizontal="right" vertical="center" wrapText="1" indent="1"/>
    </xf>
    <xf numFmtId="3" fontId="0" fillId="0" borderId="22" xfId="42" applyNumberFormat="1" applyFont="1" applyFill="1" applyBorder="1" applyAlignment="1">
      <alignment horizontal="left" vertical="center" wrapText="1" indent="1"/>
    </xf>
    <xf numFmtId="0" fontId="4" fillId="33" borderId="20" xfId="0" applyFont="1" applyFill="1" applyBorder="1" applyAlignment="1">
      <alignment horizontal="right" vertical="center" wrapText="1" indent="1"/>
    </xf>
    <xf numFmtId="0" fontId="14" fillId="0" borderId="21" xfId="0" applyFont="1" applyFill="1" applyBorder="1" applyAlignment="1">
      <alignment horizontal="right" vertical="center" wrapText="1" indent="1"/>
    </xf>
    <xf numFmtId="3" fontId="2" fillId="33" borderId="23" xfId="42" applyNumberFormat="1" applyFont="1" applyFill="1" applyBorder="1" applyAlignment="1">
      <alignment horizontal="left" vertical="center" wrapText="1" indent="1"/>
    </xf>
    <xf numFmtId="172" fontId="0" fillId="0" borderId="0" xfId="0" applyNumberFormat="1" applyFont="1" applyAlignment="1">
      <alignment vertical="center"/>
    </xf>
    <xf numFmtId="3" fontId="0" fillId="0" borderId="0" xfId="76" applyNumberFormat="1" applyFont="1" applyAlignment="1">
      <alignment vertical="center"/>
      <protection/>
    </xf>
    <xf numFmtId="3" fontId="0" fillId="0" borderId="0" xfId="0" applyNumberFormat="1" applyFont="1" applyAlignment="1">
      <alignment vertical="center"/>
    </xf>
    <xf numFmtId="173" fontId="4" fillId="0" borderId="0" xfId="0" applyNumberFormat="1" applyFont="1" applyAlignment="1">
      <alignment horizontal="right"/>
    </xf>
    <xf numFmtId="175" fontId="0" fillId="0" borderId="0" xfId="76" applyNumberFormat="1" applyFont="1" applyAlignment="1">
      <alignment vertical="center"/>
      <protection/>
    </xf>
    <xf numFmtId="175" fontId="0" fillId="0" borderId="0" xfId="0" applyNumberFormat="1" applyFont="1" applyAlignment="1">
      <alignment vertical="center"/>
    </xf>
    <xf numFmtId="0" fontId="14" fillId="34" borderId="20" xfId="0" applyFont="1" applyFill="1" applyBorder="1" applyAlignment="1">
      <alignment horizontal="right" vertical="center" wrapText="1" indent="1"/>
    </xf>
    <xf numFmtId="0" fontId="93" fillId="33" borderId="24" xfId="73" applyFont="1" applyFill="1" applyBorder="1" applyAlignment="1">
      <alignment horizontal="center" vertical="center" wrapText="1" readingOrder="2"/>
      <protection/>
    </xf>
    <xf numFmtId="0" fontId="93" fillId="0" borderId="24" xfId="73" applyFont="1" applyBorder="1" applyAlignment="1">
      <alignment horizontal="center" vertical="center" wrapText="1" readingOrder="2"/>
      <protection/>
    </xf>
    <xf numFmtId="0" fontId="93" fillId="0" borderId="25" xfId="73" applyFont="1" applyBorder="1" applyAlignment="1">
      <alignment horizontal="center" vertical="center" wrapText="1" readingOrder="2"/>
      <protection/>
    </xf>
    <xf numFmtId="0" fontId="93" fillId="0" borderId="26" xfId="73" applyFont="1" applyBorder="1" applyAlignment="1">
      <alignment horizontal="center" vertical="center" wrapText="1" readingOrder="2"/>
      <protection/>
    </xf>
    <xf numFmtId="0" fontId="14" fillId="33" borderId="20" xfId="0" applyFont="1" applyFill="1" applyBorder="1" applyAlignment="1">
      <alignment horizontal="right" vertical="center" wrapText="1" indent="1"/>
    </xf>
    <xf numFmtId="0" fontId="2" fillId="35" borderId="23" xfId="60" applyFont="1" applyFill="1" applyBorder="1">
      <alignment horizontal="center" vertical="center" wrapText="1"/>
      <protection/>
    </xf>
    <xf numFmtId="0" fontId="26"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14" fillId="33" borderId="28" xfId="0" applyFont="1" applyFill="1" applyBorder="1" applyAlignment="1">
      <alignment horizontal="right" vertical="center" wrapText="1" indent="1"/>
    </xf>
    <xf numFmtId="3" fontId="2" fillId="0" borderId="29" xfId="0" applyNumberFormat="1" applyFont="1" applyFill="1" applyBorder="1" applyAlignment="1">
      <alignment horizontal="right" vertical="center" indent="1" readingOrder="1"/>
    </xf>
    <xf numFmtId="3" fontId="2" fillId="0" borderId="15" xfId="0" applyNumberFormat="1" applyFont="1" applyFill="1" applyBorder="1" applyAlignment="1">
      <alignment horizontal="right" vertical="center" indent="1" readingOrder="1"/>
    </xf>
    <xf numFmtId="3" fontId="2" fillId="0" borderId="30" xfId="0" applyNumberFormat="1" applyFont="1" applyFill="1" applyBorder="1" applyAlignment="1">
      <alignment horizontal="right" vertical="center" indent="1" readingOrder="1"/>
    </xf>
    <xf numFmtId="3" fontId="0" fillId="0" borderId="15" xfId="42" applyNumberFormat="1" applyFont="1" applyFill="1" applyBorder="1" applyAlignment="1">
      <alignment horizontal="right" vertical="center" indent="1"/>
    </xf>
    <xf numFmtId="3" fontId="0" fillId="33" borderId="16" xfId="42" applyNumberFormat="1" applyFont="1" applyFill="1" applyBorder="1" applyAlignment="1">
      <alignment horizontal="right" vertical="center" indent="1"/>
    </xf>
    <xf numFmtId="3" fontId="0" fillId="0" borderId="30" xfId="42" applyNumberFormat="1" applyFont="1" applyFill="1" applyBorder="1" applyAlignment="1">
      <alignment horizontal="right" vertical="center" indent="1"/>
    </xf>
    <xf numFmtId="3" fontId="2" fillId="33" borderId="23" xfId="42" applyNumberFormat="1" applyFont="1" applyFill="1" applyBorder="1" applyAlignment="1">
      <alignment horizontal="right" vertical="center" indent="1"/>
    </xf>
    <xf numFmtId="3" fontId="2" fillId="0" borderId="15" xfId="42" applyNumberFormat="1" applyFont="1" applyFill="1" applyBorder="1" applyAlignment="1">
      <alignment horizontal="right" vertical="center" indent="1"/>
    </xf>
    <xf numFmtId="175" fontId="2" fillId="0" borderId="15" xfId="42" applyNumberFormat="1" applyFont="1" applyFill="1" applyBorder="1" applyAlignment="1">
      <alignment horizontal="right" vertical="center" indent="1"/>
    </xf>
    <xf numFmtId="175" fontId="2" fillId="0" borderId="29" xfId="42" applyNumberFormat="1" applyFont="1" applyFill="1" applyBorder="1" applyAlignment="1">
      <alignment horizontal="right" vertical="center" indent="1"/>
    </xf>
    <xf numFmtId="3" fontId="2" fillId="33" borderId="16" xfId="42" applyNumberFormat="1" applyFont="1" applyFill="1" applyBorder="1" applyAlignment="1">
      <alignment horizontal="right" vertical="center" indent="1"/>
    </xf>
    <xf numFmtId="175" fontId="2" fillId="33" borderId="16" xfId="42" applyNumberFormat="1" applyFont="1" applyFill="1" applyBorder="1" applyAlignment="1">
      <alignment horizontal="right" vertical="center" indent="1"/>
    </xf>
    <xf numFmtId="3" fontId="0" fillId="33" borderId="30" xfId="42" applyNumberFormat="1" applyFont="1" applyFill="1" applyBorder="1" applyAlignment="1">
      <alignment horizontal="right" vertical="center" indent="1"/>
    </xf>
    <xf numFmtId="3" fontId="2" fillId="33" borderId="30" xfId="42" applyNumberFormat="1" applyFont="1" applyFill="1" applyBorder="1" applyAlignment="1">
      <alignment horizontal="right" vertical="center" indent="1"/>
    </xf>
    <xf numFmtId="3" fontId="2" fillId="0" borderId="23" xfId="42" applyNumberFormat="1" applyFont="1" applyFill="1" applyBorder="1" applyAlignment="1">
      <alignment horizontal="right" vertical="center" indent="1"/>
    </xf>
    <xf numFmtId="3" fontId="0" fillId="0" borderId="22" xfId="42" applyNumberFormat="1" applyFont="1" applyFill="1" applyBorder="1" applyAlignment="1">
      <alignment horizontal="right" vertical="center" indent="1"/>
    </xf>
    <xf numFmtId="3" fontId="2" fillId="0" borderId="22" xfId="42" applyNumberFormat="1" applyFont="1" applyFill="1" applyBorder="1" applyAlignment="1">
      <alignment horizontal="right" vertical="center" indent="1"/>
    </xf>
    <xf numFmtId="175" fontId="2" fillId="0" borderId="22" xfId="42" applyNumberFormat="1" applyFont="1" applyFill="1" applyBorder="1" applyAlignment="1">
      <alignment horizontal="right" vertical="center" indent="1"/>
    </xf>
    <xf numFmtId="175" fontId="2" fillId="0" borderId="31" xfId="42" applyNumberFormat="1" applyFont="1" applyFill="1" applyBorder="1" applyAlignment="1">
      <alignment horizontal="right" vertical="center" indent="1"/>
    </xf>
    <xf numFmtId="175" fontId="2" fillId="33" borderId="23" xfId="42" applyNumberFormat="1" applyFont="1" applyFill="1" applyBorder="1" applyAlignment="1">
      <alignment horizontal="right" vertical="center" indent="1"/>
    </xf>
    <xf numFmtId="3" fontId="0" fillId="0" borderId="29" xfId="42" applyNumberFormat="1" applyFont="1" applyFill="1" applyBorder="1" applyAlignment="1">
      <alignment horizontal="right" vertical="center" indent="1"/>
    </xf>
    <xf numFmtId="3" fontId="2" fillId="0" borderId="29" xfId="42" applyNumberFormat="1" applyFont="1" applyFill="1" applyBorder="1" applyAlignment="1">
      <alignment horizontal="right" vertical="center" indent="1"/>
    </xf>
    <xf numFmtId="3" fontId="2" fillId="0" borderId="29"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0" borderId="15" xfId="0" applyNumberFormat="1" applyFont="1" applyFill="1" applyBorder="1" applyAlignment="1">
      <alignment horizontal="right" vertical="center" indent="1"/>
    </xf>
    <xf numFmtId="3" fontId="2" fillId="0" borderId="27" xfId="0" applyNumberFormat="1" applyFont="1" applyFill="1" applyBorder="1" applyAlignment="1">
      <alignment horizontal="right" vertical="center" indent="1"/>
    </xf>
    <xf numFmtId="3" fontId="2" fillId="33" borderId="32" xfId="42" applyNumberFormat="1" applyFont="1" applyFill="1" applyBorder="1" applyAlignment="1">
      <alignment horizontal="right" vertical="center" indent="1"/>
    </xf>
    <xf numFmtId="3" fontId="2" fillId="0" borderId="16" xfId="0" applyNumberFormat="1" applyFont="1" applyFill="1" applyBorder="1" applyAlignment="1">
      <alignment horizontal="right" vertical="center" indent="1"/>
    </xf>
    <xf numFmtId="3" fontId="2" fillId="0" borderId="30" xfId="42" applyNumberFormat="1" applyFont="1" applyFill="1" applyBorder="1" applyAlignment="1">
      <alignment horizontal="right" vertical="center" indent="1"/>
    </xf>
    <xf numFmtId="3" fontId="2" fillId="33" borderId="23" xfId="0" applyNumberFormat="1" applyFont="1" applyFill="1" applyBorder="1" applyAlignment="1">
      <alignment horizontal="right" vertical="center" indent="1"/>
    </xf>
    <xf numFmtId="3" fontId="2" fillId="34" borderId="23" xfId="42" applyNumberFormat="1" applyFont="1" applyFill="1" applyBorder="1" applyAlignment="1">
      <alignment horizontal="right" vertical="center" indent="1"/>
    </xf>
    <xf numFmtId="3" fontId="0" fillId="0" borderId="0" xfId="0" applyNumberFormat="1" applyAlignment="1">
      <alignment vertical="center"/>
    </xf>
    <xf numFmtId="3" fontId="0" fillId="0" borderId="15" xfId="44" applyNumberFormat="1" applyFont="1" applyFill="1" applyBorder="1" applyAlignment="1">
      <alignment horizontal="right" vertical="center" indent="1"/>
    </xf>
    <xf numFmtId="3" fontId="0" fillId="33" borderId="16" xfId="44" applyNumberFormat="1" applyFont="1" applyFill="1" applyBorder="1" applyAlignment="1">
      <alignment horizontal="right" vertical="center" indent="1"/>
    </xf>
    <xf numFmtId="3" fontId="0" fillId="0" borderId="22" xfId="44" applyNumberFormat="1" applyFont="1" applyFill="1" applyBorder="1" applyAlignment="1">
      <alignment horizontal="right" vertical="center" indent="1"/>
    </xf>
    <xf numFmtId="3" fontId="94" fillId="0" borderId="0" xfId="0" applyNumberFormat="1" applyFont="1" applyAlignment="1">
      <alignment vertical="center"/>
    </xf>
    <xf numFmtId="0" fontId="94" fillId="0" borderId="0" xfId="0" applyFont="1" applyAlignment="1">
      <alignment vertical="center"/>
    </xf>
    <xf numFmtId="0" fontId="14" fillId="0" borderId="20" xfId="0" applyFont="1" applyFill="1" applyBorder="1" applyAlignment="1">
      <alignment horizontal="right" vertical="center" wrapText="1" indent="1"/>
    </xf>
    <xf numFmtId="0" fontId="0" fillId="0" borderId="33" xfId="0" applyFont="1" applyFill="1" applyBorder="1" applyAlignment="1">
      <alignment horizontal="left" vertical="center" wrapText="1" indent="1"/>
    </xf>
    <xf numFmtId="3" fontId="0" fillId="0" borderId="29" xfId="0" applyNumberFormat="1" applyFont="1" applyFill="1" applyBorder="1" applyAlignment="1">
      <alignment horizontal="right" vertical="center" indent="1"/>
    </xf>
    <xf numFmtId="3" fontId="0" fillId="33" borderId="16" xfId="0" applyNumberFormat="1" applyFont="1" applyFill="1" applyBorder="1" applyAlignment="1">
      <alignment horizontal="right" vertical="center" indent="1"/>
    </xf>
    <xf numFmtId="3" fontId="0" fillId="0" borderId="15" xfId="0" applyNumberFormat="1" applyFont="1" applyFill="1" applyBorder="1" applyAlignment="1">
      <alignment horizontal="right" vertical="center" indent="1"/>
    </xf>
    <xf numFmtId="3" fontId="0" fillId="0" borderId="27" xfId="0" applyNumberFormat="1" applyFont="1" applyFill="1" applyBorder="1" applyAlignment="1">
      <alignment horizontal="right" vertical="center" indent="1"/>
    </xf>
    <xf numFmtId="3" fontId="0" fillId="0" borderId="29" xfId="0" applyNumberFormat="1" applyFont="1" applyFill="1" applyBorder="1" applyAlignment="1">
      <alignment horizontal="right" vertical="center" indent="1" readingOrder="1"/>
    </xf>
    <xf numFmtId="3" fontId="0" fillId="0" borderId="15" xfId="0" applyNumberFormat="1" applyFont="1" applyFill="1" applyBorder="1" applyAlignment="1">
      <alignment horizontal="right" vertical="center" indent="1" readingOrder="1"/>
    </xf>
    <xf numFmtId="3" fontId="0" fillId="0" borderId="30" xfId="0" applyNumberFormat="1" applyFont="1" applyFill="1" applyBorder="1" applyAlignment="1">
      <alignment horizontal="right" vertical="center" indent="1" readingOrder="1"/>
    </xf>
    <xf numFmtId="175" fontId="2" fillId="0" borderId="30" xfId="42" applyNumberFormat="1" applyFont="1" applyFill="1" applyBorder="1" applyAlignment="1">
      <alignment horizontal="right" vertical="center" indent="1"/>
    </xf>
    <xf numFmtId="0" fontId="0" fillId="0" borderId="29" xfId="0" applyFont="1" applyFill="1" applyBorder="1" applyAlignment="1">
      <alignment horizontal="left" vertical="center" wrapText="1" indent="1"/>
    </xf>
    <xf numFmtId="0" fontId="0" fillId="33" borderId="16" xfId="0" applyFont="1" applyFill="1" applyBorder="1" applyAlignment="1">
      <alignment horizontal="left" vertical="center" wrapText="1" indent="1"/>
    </xf>
    <xf numFmtId="0" fontId="0" fillId="0" borderId="23" xfId="0" applyFont="1" applyFill="1" applyBorder="1" applyAlignment="1">
      <alignment horizontal="left" vertical="center" wrapText="1" indent="1"/>
    </xf>
    <xf numFmtId="3" fontId="2" fillId="0" borderId="22" xfId="0" applyNumberFormat="1" applyFont="1" applyFill="1" applyBorder="1" applyAlignment="1">
      <alignment horizontal="right" vertical="center" indent="1"/>
    </xf>
    <xf numFmtId="0" fontId="0" fillId="0" borderId="31" xfId="0" applyFont="1" applyFill="1" applyBorder="1" applyAlignment="1">
      <alignment horizontal="left" vertical="center" wrapText="1" indent="1"/>
    </xf>
    <xf numFmtId="0" fontId="2" fillId="33" borderId="23" xfId="0" applyFont="1" applyFill="1" applyBorder="1" applyAlignment="1">
      <alignment horizontal="left" vertical="center" wrapText="1" indent="1"/>
    </xf>
    <xf numFmtId="0" fontId="0" fillId="0" borderId="30" xfId="0" applyFont="1" applyFill="1" applyBorder="1" applyAlignment="1">
      <alignment horizontal="left" vertical="center" wrapText="1" indent="1"/>
    </xf>
    <xf numFmtId="0" fontId="2" fillId="35" borderId="27" xfId="0" applyFont="1" applyFill="1" applyBorder="1" applyAlignment="1">
      <alignment horizontal="center" vertical="center" wrapText="1"/>
    </xf>
    <xf numFmtId="0" fontId="13" fillId="35" borderId="27"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0" fillId="35" borderId="27" xfId="0" applyFont="1" applyFill="1" applyBorder="1" applyAlignment="1">
      <alignment horizontal="center" vertical="top" wrapText="1"/>
    </xf>
    <xf numFmtId="0" fontId="2" fillId="35" borderId="27" xfId="0" applyFont="1" applyFill="1" applyBorder="1" applyAlignment="1">
      <alignment horizontal="center" vertical="top" wrapText="1"/>
    </xf>
    <xf numFmtId="0" fontId="26" fillId="35" borderId="31" xfId="0" applyFont="1" applyFill="1" applyBorder="1" applyAlignment="1">
      <alignment horizontal="center" vertical="center" wrapText="1"/>
    </xf>
    <xf numFmtId="3" fontId="2" fillId="33" borderId="30" xfId="0" applyNumberFormat="1" applyFont="1" applyFill="1" applyBorder="1" applyAlignment="1">
      <alignment horizontal="right" vertical="center" indent="1"/>
    </xf>
    <xf numFmtId="0" fontId="93" fillId="0" borderId="25" xfId="73" applyFont="1" applyBorder="1" applyAlignment="1">
      <alignment horizontal="right" vertical="center" wrapText="1" indent="1" readingOrder="2"/>
      <protection/>
    </xf>
    <xf numFmtId="0" fontId="2" fillId="0" borderId="29" xfId="0" applyFont="1" applyFill="1" applyBorder="1" applyAlignment="1">
      <alignment horizontal="left" vertical="center" wrapText="1" indent="1"/>
    </xf>
    <xf numFmtId="0" fontId="93" fillId="33" borderId="24" xfId="73" applyFont="1" applyFill="1" applyBorder="1" applyAlignment="1">
      <alignment horizontal="right" vertical="center" wrapText="1" indent="1" readingOrder="2"/>
      <protection/>
    </xf>
    <xf numFmtId="0" fontId="2" fillId="33" borderId="16" xfId="0" applyFont="1" applyFill="1" applyBorder="1" applyAlignment="1">
      <alignment horizontal="left" vertical="center" wrapText="1" indent="1"/>
    </xf>
    <xf numFmtId="0" fontId="93" fillId="33" borderId="26" xfId="73" applyFont="1" applyFill="1" applyBorder="1" applyAlignment="1">
      <alignment horizontal="right" vertical="center" wrapText="1" indent="1" readingOrder="2"/>
      <protection/>
    </xf>
    <xf numFmtId="0" fontId="2" fillId="33" borderId="30" xfId="0" applyFont="1" applyFill="1" applyBorder="1" applyAlignment="1">
      <alignment horizontal="left" vertical="center" wrapText="1" indent="1"/>
    </xf>
    <xf numFmtId="0" fontId="93" fillId="34" borderId="20" xfId="73" applyFont="1" applyFill="1" applyBorder="1" applyAlignment="1">
      <alignment horizontal="right" vertical="center" wrapText="1" indent="1" readingOrder="2"/>
      <protection/>
    </xf>
    <xf numFmtId="0" fontId="2" fillId="34" borderId="23" xfId="0" applyFont="1" applyFill="1" applyBorder="1" applyAlignment="1">
      <alignment horizontal="left" vertical="center" wrapText="1" indent="1"/>
    </xf>
    <xf numFmtId="0" fontId="95" fillId="0" borderId="25" xfId="73" applyFont="1" applyBorder="1" applyAlignment="1">
      <alignment horizontal="right" vertical="center" wrapText="1" indent="1" readingOrder="2"/>
      <protection/>
    </xf>
    <xf numFmtId="0" fontId="95" fillId="33" borderId="24" xfId="73" applyFont="1" applyFill="1" applyBorder="1" applyAlignment="1">
      <alignment horizontal="right" vertical="center" wrapText="1" indent="1" readingOrder="2"/>
      <protection/>
    </xf>
    <xf numFmtId="0" fontId="95" fillId="0" borderId="34" xfId="73" applyFont="1" applyBorder="1" applyAlignment="1">
      <alignment horizontal="right" vertical="center" wrapText="1" indent="1" readingOrder="2"/>
      <protection/>
    </xf>
    <xf numFmtId="0" fontId="93" fillId="33" borderId="20" xfId="73" applyFont="1" applyFill="1" applyBorder="1" applyAlignment="1">
      <alignment horizontal="right" vertical="center" wrapText="1" indent="1" readingOrder="2"/>
      <protection/>
    </xf>
    <xf numFmtId="0" fontId="93" fillId="0" borderId="24" xfId="73" applyFont="1" applyBorder="1" applyAlignment="1">
      <alignment horizontal="right" vertical="center" wrapText="1" indent="1" readingOrder="2"/>
      <protection/>
    </xf>
    <xf numFmtId="0" fontId="93" fillId="0" borderId="26" xfId="73" applyFont="1" applyBorder="1" applyAlignment="1">
      <alignment horizontal="right" vertical="center" wrapText="1" indent="1" readingOrder="2"/>
      <protection/>
    </xf>
    <xf numFmtId="0" fontId="2" fillId="35" borderId="27" xfId="0" applyNumberFormat="1" applyFont="1" applyFill="1" applyBorder="1" applyAlignment="1">
      <alignment horizontal="center" vertical="center" wrapText="1"/>
    </xf>
    <xf numFmtId="3" fontId="0" fillId="34" borderId="35" xfId="91" applyNumberFormat="1" applyFont="1" applyFill="1" applyBorder="1" applyAlignment="1">
      <alignment horizontal="right" vertical="center" indent="1"/>
      <protection/>
    </xf>
    <xf numFmtId="3" fontId="0" fillId="33" borderId="36" xfId="91" applyNumberFormat="1" applyFont="1" applyFill="1" applyBorder="1" applyAlignment="1">
      <alignment horizontal="right" vertical="center" indent="1"/>
      <protection/>
    </xf>
    <xf numFmtId="3" fontId="0" fillId="34" borderId="31" xfId="91" applyNumberFormat="1" applyFont="1" applyFill="1" applyBorder="1" applyAlignment="1">
      <alignment horizontal="right" vertical="center" indent="1"/>
      <protection/>
    </xf>
    <xf numFmtId="0" fontId="0" fillId="0" borderId="37" xfId="0" applyFont="1" applyFill="1" applyBorder="1" applyAlignment="1">
      <alignment horizontal="left" vertical="center" wrapText="1" indent="1"/>
    </xf>
    <xf numFmtId="0" fontId="2" fillId="33" borderId="32" xfId="0" applyFont="1" applyFill="1" applyBorder="1" applyAlignment="1">
      <alignment horizontal="left" vertical="center" wrapText="1" indent="1"/>
    </xf>
    <xf numFmtId="3" fontId="2" fillId="34" borderId="23" xfId="0" applyNumberFormat="1" applyFont="1" applyFill="1" applyBorder="1" applyAlignment="1">
      <alignment horizontal="right" vertical="center" indent="1"/>
    </xf>
    <xf numFmtId="0" fontId="2" fillId="35" borderId="31" xfId="0" applyNumberFormat="1" applyFont="1" applyFill="1" applyBorder="1" applyAlignment="1">
      <alignment horizontal="center" wrapText="1"/>
    </xf>
    <xf numFmtId="0" fontId="3" fillId="35" borderId="27" xfId="0" applyNumberFormat="1" applyFont="1" applyFill="1" applyBorder="1" applyAlignment="1">
      <alignment horizontal="center" vertical="top" wrapText="1"/>
    </xf>
    <xf numFmtId="0" fontId="13" fillId="35" borderId="27" xfId="0" applyNumberFormat="1" applyFont="1" applyFill="1" applyBorder="1" applyAlignment="1">
      <alignment horizontal="center" vertical="top" wrapText="1"/>
    </xf>
    <xf numFmtId="0" fontId="21" fillId="35" borderId="27" xfId="0" applyNumberFormat="1" applyFont="1" applyFill="1" applyBorder="1" applyAlignment="1">
      <alignment horizontal="center" vertical="top" wrapText="1"/>
    </xf>
    <xf numFmtId="0" fontId="3" fillId="35" borderId="27" xfId="0" applyNumberFormat="1" applyFont="1" applyFill="1" applyBorder="1" applyAlignment="1">
      <alignment horizontal="center" vertical="top" wrapText="1"/>
    </xf>
    <xf numFmtId="0" fontId="4" fillId="35" borderId="31" xfId="0" applyFont="1" applyFill="1" applyBorder="1" applyAlignment="1">
      <alignment horizontal="center" wrapText="1"/>
    </xf>
    <xf numFmtId="3" fontId="2" fillId="0" borderId="31" xfId="0" applyNumberFormat="1" applyFont="1" applyFill="1" applyBorder="1" applyAlignment="1">
      <alignment horizontal="right" vertical="center" indent="1"/>
    </xf>
    <xf numFmtId="3" fontId="2" fillId="33" borderId="23" xfId="0" applyNumberFormat="1" applyFont="1" applyFill="1" applyBorder="1" applyAlignment="1">
      <alignment horizontal="left" vertical="center" wrapText="1" indent="1"/>
    </xf>
    <xf numFmtId="3" fontId="2" fillId="34" borderId="16" xfId="0" applyNumberFormat="1" applyFont="1" applyFill="1" applyBorder="1" applyAlignment="1">
      <alignment horizontal="right" vertical="center" indent="1"/>
    </xf>
    <xf numFmtId="0" fontId="2" fillId="0" borderId="2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93" fillId="33" borderId="20" xfId="73" applyFont="1" applyFill="1" applyBorder="1" applyAlignment="1">
      <alignment horizontal="center" vertical="center" wrapText="1" readingOrder="2"/>
      <protection/>
    </xf>
    <xf numFmtId="0" fontId="2" fillId="33" borderId="23" xfId="0" applyFont="1" applyFill="1" applyBorder="1" applyAlignment="1">
      <alignment horizontal="center" vertical="center" wrapText="1"/>
    </xf>
    <xf numFmtId="0" fontId="14" fillId="0" borderId="15" xfId="0" applyFont="1" applyFill="1" applyBorder="1" applyAlignment="1">
      <alignment horizontal="right" vertical="center" wrapText="1" indent="1"/>
    </xf>
    <xf numFmtId="0" fontId="21" fillId="0" borderId="15" xfId="0" applyFont="1" applyFill="1" applyBorder="1" applyAlignment="1">
      <alignment horizontal="left" vertical="center" wrapText="1" indent="1"/>
    </xf>
    <xf numFmtId="0" fontId="14" fillId="0" borderId="30" xfId="0" applyFont="1" applyFill="1" applyBorder="1" applyAlignment="1">
      <alignment horizontal="right" vertical="center" wrapText="1" indent="1"/>
    </xf>
    <xf numFmtId="0" fontId="21" fillId="0" borderId="30" xfId="0" applyFont="1" applyFill="1" applyBorder="1" applyAlignment="1">
      <alignment horizontal="left" vertical="center" wrapText="1" indent="1"/>
    </xf>
    <xf numFmtId="0" fontId="14" fillId="0" borderId="23" xfId="0" applyFont="1" applyFill="1" applyBorder="1" applyAlignment="1">
      <alignment horizontal="right" vertical="center" wrapText="1" indent="1"/>
    </xf>
    <xf numFmtId="3" fontId="2" fillId="0" borderId="23" xfId="0" applyNumberFormat="1" applyFont="1" applyFill="1" applyBorder="1" applyAlignment="1">
      <alignment horizontal="right" vertical="center" indent="1" readingOrder="1"/>
    </xf>
    <xf numFmtId="0" fontId="13" fillId="0" borderId="23" xfId="0" applyFont="1" applyFill="1" applyBorder="1" applyAlignment="1">
      <alignment horizontal="left" vertical="center" wrapText="1" indent="1"/>
    </xf>
    <xf numFmtId="0" fontId="14" fillId="33" borderId="15" xfId="0" applyFont="1" applyFill="1" applyBorder="1" applyAlignment="1">
      <alignment horizontal="right" vertical="center" wrapText="1" indent="1"/>
    </xf>
    <xf numFmtId="3" fontId="0" fillId="33" borderId="15" xfId="0" applyNumberFormat="1" applyFont="1" applyFill="1" applyBorder="1" applyAlignment="1">
      <alignment horizontal="right" vertical="center" indent="1" readingOrder="1"/>
    </xf>
    <xf numFmtId="3" fontId="2" fillId="33" borderId="15" xfId="0" applyNumberFormat="1" applyFont="1" applyFill="1" applyBorder="1" applyAlignment="1">
      <alignment horizontal="right" vertical="center" indent="1" readingOrder="1"/>
    </xf>
    <xf numFmtId="0" fontId="21" fillId="33" borderId="15" xfId="0" applyFont="1" applyFill="1" applyBorder="1" applyAlignment="1">
      <alignment horizontal="left" vertical="center" wrapText="1" indent="1"/>
    </xf>
    <xf numFmtId="0" fontId="14" fillId="33" borderId="30" xfId="0" applyFont="1" applyFill="1" applyBorder="1" applyAlignment="1">
      <alignment horizontal="right" vertical="center" wrapText="1" indent="1"/>
    </xf>
    <xf numFmtId="3" fontId="0" fillId="33" borderId="30" xfId="0" applyNumberFormat="1" applyFont="1" applyFill="1" applyBorder="1" applyAlignment="1">
      <alignment horizontal="right" vertical="center" indent="1" readingOrder="1"/>
    </xf>
    <xf numFmtId="3" fontId="2" fillId="33" borderId="30" xfId="0" applyNumberFormat="1" applyFont="1" applyFill="1" applyBorder="1" applyAlignment="1">
      <alignment horizontal="right" vertical="center" indent="1" readingOrder="1"/>
    </xf>
    <xf numFmtId="0" fontId="21" fillId="33" borderId="30" xfId="0" applyFont="1" applyFill="1" applyBorder="1" applyAlignment="1">
      <alignment horizontal="left" vertical="center" wrapText="1" indent="1"/>
    </xf>
    <xf numFmtId="0" fontId="14" fillId="33" borderId="23" xfId="0" applyFont="1" applyFill="1" applyBorder="1" applyAlignment="1">
      <alignment horizontal="right" vertical="center" wrapText="1" indent="1"/>
    </xf>
    <xf numFmtId="3" fontId="2" fillId="33" borderId="31" xfId="0" applyNumberFormat="1" applyFont="1" applyFill="1" applyBorder="1" applyAlignment="1">
      <alignment horizontal="right" vertical="center" indent="1" readingOrder="1"/>
    </xf>
    <xf numFmtId="0" fontId="13" fillId="33" borderId="31" xfId="0" applyFont="1" applyFill="1" applyBorder="1" applyAlignment="1">
      <alignment horizontal="left" vertical="center" wrapText="1" indent="1"/>
    </xf>
    <xf numFmtId="0" fontId="14" fillId="0" borderId="29" xfId="0" applyFont="1" applyFill="1" applyBorder="1" applyAlignment="1">
      <alignment horizontal="right" vertical="center" wrapText="1" indent="1"/>
    </xf>
    <xf numFmtId="0" fontId="21" fillId="0" borderId="29" xfId="0" applyFont="1" applyFill="1" applyBorder="1" applyAlignment="1">
      <alignment horizontal="left" vertical="center" wrapText="1" indent="1"/>
    </xf>
    <xf numFmtId="0" fontId="2" fillId="35" borderId="27"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4" fillId="34" borderId="0" xfId="76" applyNumberFormat="1" applyFont="1" applyFill="1" applyAlignment="1">
      <alignment vertical="center"/>
      <protection/>
    </xf>
    <xf numFmtId="0" fontId="0" fillId="34" borderId="0" xfId="76" applyNumberFormat="1" applyFont="1" applyFill="1" applyAlignment="1">
      <alignment vertical="center"/>
      <protection/>
    </xf>
    <xf numFmtId="0" fontId="2" fillId="34" borderId="0" xfId="76" applyNumberFormat="1" applyFont="1" applyFill="1" applyAlignment="1">
      <alignment vertical="center"/>
      <protection/>
    </xf>
    <xf numFmtId="0" fontId="4" fillId="34" borderId="0" xfId="0" applyFont="1" applyFill="1" applyAlignment="1">
      <alignment horizontal="right" vertical="center" wrapText="1"/>
    </xf>
    <xf numFmtId="0" fontId="0" fillId="34" borderId="0" xfId="0" applyFont="1" applyFill="1" applyAlignment="1">
      <alignment vertical="center" wrapText="1"/>
    </xf>
    <xf numFmtId="0" fontId="2" fillId="34" borderId="0" xfId="0" applyFont="1" applyFill="1" applyAlignment="1">
      <alignment vertical="center" wrapText="1"/>
    </xf>
    <xf numFmtId="0" fontId="4" fillId="34" borderId="0" xfId="0" applyFont="1" applyFill="1" applyAlignment="1">
      <alignment vertical="center" wrapText="1" readingOrder="2"/>
    </xf>
    <xf numFmtId="0" fontId="4" fillId="0" borderId="18" xfId="0" applyFont="1" applyFill="1" applyBorder="1" applyAlignment="1">
      <alignment horizontal="right" vertical="center" wrapText="1" indent="1"/>
    </xf>
    <xf numFmtId="3" fontId="2" fillId="0" borderId="30" xfId="0" applyNumberFormat="1" applyFont="1" applyFill="1" applyBorder="1" applyAlignment="1">
      <alignment horizontal="right" vertical="center" indent="1"/>
    </xf>
    <xf numFmtId="0" fontId="2" fillId="34" borderId="0" xfId="0" applyFont="1" applyFill="1" applyAlignment="1">
      <alignment wrapText="1"/>
    </xf>
    <xf numFmtId="0" fontId="4" fillId="34" borderId="0" xfId="0" applyFont="1" applyFill="1" applyAlignment="1">
      <alignment wrapText="1" readingOrder="2"/>
    </xf>
    <xf numFmtId="0" fontId="4" fillId="34" borderId="0" xfId="76" applyNumberFormat="1" applyFont="1" applyFill="1" applyAlignment="1">
      <alignment/>
      <protection/>
    </xf>
    <xf numFmtId="0" fontId="0" fillId="34" borderId="0" xfId="76" applyNumberFormat="1" applyFont="1" applyFill="1" applyAlignment="1">
      <alignment/>
      <protection/>
    </xf>
    <xf numFmtId="0" fontId="5" fillId="0" borderId="0" xfId="76" applyNumberFormat="1" applyFont="1" applyAlignment="1">
      <alignment/>
      <protection/>
    </xf>
    <xf numFmtId="0" fontId="2" fillId="34" borderId="0" xfId="76" applyNumberFormat="1" applyFont="1" applyFill="1" applyAlignment="1">
      <alignment/>
      <protection/>
    </xf>
    <xf numFmtId="3" fontId="0" fillId="0" borderId="15" xfId="46" applyNumberFormat="1" applyFont="1" applyFill="1" applyBorder="1" applyAlignment="1">
      <alignment horizontal="left" vertical="center" wrapText="1" indent="1"/>
    </xf>
    <xf numFmtId="3" fontId="2" fillId="0" borderId="15" xfId="46" applyNumberFormat="1" applyFont="1" applyFill="1" applyBorder="1" applyAlignment="1">
      <alignment horizontal="right" vertical="center" indent="1"/>
    </xf>
    <xf numFmtId="3" fontId="0" fillId="0" borderId="15" xfId="46" applyNumberFormat="1" applyFont="1" applyFill="1" applyBorder="1" applyAlignment="1">
      <alignment horizontal="right" vertical="center" indent="1"/>
    </xf>
    <xf numFmtId="3" fontId="0" fillId="33" borderId="16" xfId="46" applyNumberFormat="1" applyFont="1" applyFill="1" applyBorder="1" applyAlignment="1">
      <alignment horizontal="left" vertical="center" wrapText="1" indent="1"/>
    </xf>
    <xf numFmtId="3" fontId="2" fillId="33" borderId="16" xfId="46" applyNumberFormat="1" applyFont="1" applyFill="1" applyBorder="1" applyAlignment="1">
      <alignment horizontal="right" vertical="center" indent="1"/>
    </xf>
    <xf numFmtId="3" fontId="0" fillId="33" borderId="16" xfId="46" applyNumberFormat="1" applyFont="1" applyFill="1" applyBorder="1" applyAlignment="1">
      <alignment horizontal="right" vertical="center" indent="1"/>
    </xf>
    <xf numFmtId="3" fontId="2" fillId="33" borderId="23" xfId="46" applyNumberFormat="1" applyFont="1" applyFill="1" applyBorder="1" applyAlignment="1">
      <alignment horizontal="right" vertical="center" indent="1"/>
    </xf>
    <xf numFmtId="3" fontId="0" fillId="0" borderId="22" xfId="46" applyNumberFormat="1" applyFont="1" applyFill="1" applyBorder="1" applyAlignment="1">
      <alignment horizontal="left" vertical="center" wrapText="1" indent="1"/>
    </xf>
    <xf numFmtId="3" fontId="2" fillId="0" borderId="22" xfId="46" applyNumberFormat="1" applyFont="1" applyFill="1" applyBorder="1" applyAlignment="1">
      <alignment horizontal="right" vertical="center" indent="1"/>
    </xf>
    <xf numFmtId="3" fontId="0" fillId="0" borderId="22" xfId="46" applyNumberFormat="1" applyFont="1" applyFill="1" applyBorder="1" applyAlignment="1">
      <alignment horizontal="right" vertical="center" indent="1"/>
    </xf>
    <xf numFmtId="3" fontId="0" fillId="34" borderId="16" xfId="46" applyNumberFormat="1" applyFont="1" applyFill="1" applyBorder="1" applyAlignment="1">
      <alignment horizontal="right" vertical="center" indent="1"/>
    </xf>
    <xf numFmtId="3" fontId="0" fillId="0" borderId="16" xfId="46" applyNumberFormat="1" applyFont="1" applyFill="1" applyBorder="1" applyAlignment="1">
      <alignment horizontal="right" vertical="center" indent="1"/>
    </xf>
    <xf numFmtId="3" fontId="2" fillId="0" borderId="16" xfId="46" applyNumberFormat="1" applyFont="1" applyFill="1" applyBorder="1" applyAlignment="1">
      <alignment horizontal="right" vertical="center" indent="1"/>
    </xf>
    <xf numFmtId="172" fontId="4" fillId="0" borderId="0" xfId="0" applyNumberFormat="1" applyFont="1" applyAlignment="1">
      <alignment horizontal="right"/>
    </xf>
    <xf numFmtId="3" fontId="0" fillId="0" borderId="17" xfId="0" applyNumberFormat="1" applyFont="1" applyFill="1" applyBorder="1" applyAlignment="1">
      <alignment horizontal="right" vertical="center" indent="1"/>
    </xf>
    <xf numFmtId="3" fontId="2" fillId="0" borderId="15" xfId="44" applyNumberFormat="1" applyFont="1" applyFill="1" applyBorder="1" applyAlignment="1">
      <alignment horizontal="right" vertical="center" indent="1"/>
    </xf>
    <xf numFmtId="3" fontId="2" fillId="0" borderId="17" xfId="0" applyNumberFormat="1" applyFont="1" applyFill="1" applyBorder="1" applyAlignment="1">
      <alignment horizontal="right" vertical="center" indent="1"/>
    </xf>
    <xf numFmtId="3" fontId="2" fillId="34" borderId="16" xfId="46" applyNumberFormat="1" applyFont="1" applyFill="1" applyBorder="1" applyAlignment="1">
      <alignment horizontal="right" vertical="center" indent="1"/>
    </xf>
    <xf numFmtId="3" fontId="2" fillId="34" borderId="35" xfId="91" applyNumberFormat="1" applyFont="1" applyFill="1" applyBorder="1" applyAlignment="1">
      <alignment horizontal="right" vertical="center" indent="1"/>
      <protection/>
    </xf>
    <xf numFmtId="3" fontId="2" fillId="33" borderId="36" xfId="91" applyNumberFormat="1" applyFont="1" applyFill="1" applyBorder="1" applyAlignment="1">
      <alignment horizontal="right" vertical="center" indent="1"/>
      <protection/>
    </xf>
    <xf numFmtId="3" fontId="2" fillId="34" borderId="31" xfId="91" applyNumberFormat="1" applyFont="1" applyFill="1" applyBorder="1" applyAlignment="1">
      <alignment horizontal="right" vertical="center" indent="1"/>
      <protection/>
    </xf>
    <xf numFmtId="0" fontId="4" fillId="33" borderId="14" xfId="0" applyFont="1" applyFill="1" applyBorder="1" applyAlignment="1">
      <alignment horizontal="center" vertical="center" wrapText="1" readingOrder="2"/>
    </xf>
    <xf numFmtId="3" fontId="2" fillId="33" borderId="23" xfId="46" applyNumberFormat="1" applyFont="1" applyFill="1" applyBorder="1" applyAlignment="1">
      <alignment horizontal="center" vertical="center" wrapText="1"/>
    </xf>
    <xf numFmtId="0" fontId="4" fillId="0" borderId="17" xfId="0" applyFont="1" applyFill="1" applyBorder="1" applyAlignment="1">
      <alignment horizontal="center" vertical="center" wrapText="1" readingOrder="2"/>
    </xf>
    <xf numFmtId="0" fontId="4" fillId="0" borderId="14" xfId="0" applyFont="1" applyFill="1" applyBorder="1" applyAlignment="1">
      <alignment horizontal="center" vertical="center" wrapText="1" readingOrder="2"/>
    </xf>
    <xf numFmtId="0" fontId="4" fillId="34" borderId="14" xfId="0" applyFont="1" applyFill="1" applyBorder="1" applyAlignment="1">
      <alignment horizontal="center" vertical="center" wrapText="1" readingOrder="2"/>
    </xf>
    <xf numFmtId="0" fontId="4" fillId="0" borderId="21" xfId="0" applyFont="1" applyFill="1" applyBorder="1" applyAlignment="1">
      <alignment horizontal="center" vertical="center" wrapText="1" readingOrder="2"/>
    </xf>
    <xf numFmtId="3" fontId="2" fillId="0" borderId="15" xfId="44" applyNumberFormat="1" applyFont="1" applyFill="1" applyBorder="1" applyAlignment="1">
      <alignment horizontal="center" vertical="center" wrapText="1"/>
    </xf>
    <xf numFmtId="3" fontId="2" fillId="33" borderId="16" xfId="46" applyNumberFormat="1" applyFont="1" applyFill="1" applyBorder="1" applyAlignment="1">
      <alignment horizontal="center" vertical="center" wrapText="1"/>
    </xf>
    <xf numFmtId="3" fontId="2" fillId="0" borderId="16" xfId="46" applyNumberFormat="1" applyFont="1" applyFill="1" applyBorder="1" applyAlignment="1">
      <alignment horizontal="center" vertical="center" wrapText="1"/>
    </xf>
    <xf numFmtId="3" fontId="2" fillId="34" borderId="16" xfId="46"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xf>
    <xf numFmtId="3" fontId="0" fillId="0" borderId="29" xfId="44" applyNumberFormat="1" applyFont="1" applyFill="1" applyBorder="1" applyAlignment="1">
      <alignment horizontal="right" vertical="center" indent="1"/>
    </xf>
    <xf numFmtId="3" fontId="0" fillId="0" borderId="29" xfId="42" applyNumberFormat="1" applyFont="1" applyFill="1" applyBorder="1" applyAlignment="1">
      <alignment horizontal="left" vertical="center" wrapText="1" indent="1"/>
    </xf>
    <xf numFmtId="0" fontId="14" fillId="33" borderId="38" xfId="0" applyFont="1" applyFill="1" applyBorder="1" applyAlignment="1">
      <alignment horizontal="right" vertical="center" wrapText="1" indent="1"/>
    </xf>
    <xf numFmtId="3" fontId="0" fillId="33" borderId="39" xfId="44" applyNumberFormat="1" applyFont="1" applyFill="1" applyBorder="1" applyAlignment="1">
      <alignment horizontal="right" vertical="center" indent="1"/>
    </xf>
    <xf numFmtId="3" fontId="2" fillId="33" borderId="39" xfId="42" applyNumberFormat="1" applyFont="1" applyFill="1" applyBorder="1" applyAlignment="1">
      <alignment horizontal="right" vertical="center" indent="1"/>
    </xf>
    <xf numFmtId="3" fontId="0" fillId="33" borderId="39" xfId="42" applyNumberFormat="1" applyFont="1" applyFill="1" applyBorder="1" applyAlignment="1">
      <alignment horizontal="left" vertical="center" wrapText="1" indent="1"/>
    </xf>
    <xf numFmtId="3" fontId="0" fillId="0" borderId="23" xfId="42" applyNumberFormat="1" applyFont="1" applyFill="1" applyBorder="1" applyAlignment="1">
      <alignment horizontal="left" vertical="center" wrapText="1" indent="1"/>
    </xf>
    <xf numFmtId="3" fontId="0" fillId="33" borderId="30" xfId="42" applyNumberFormat="1" applyFont="1" applyFill="1" applyBorder="1" applyAlignment="1">
      <alignment horizontal="left" vertical="center" wrapText="1" indent="1"/>
    </xf>
    <xf numFmtId="3" fontId="2" fillId="34" borderId="23" xfId="42" applyNumberFormat="1" applyFont="1" applyFill="1" applyBorder="1" applyAlignment="1">
      <alignment horizontal="left" vertical="center" wrapText="1" indent="1"/>
    </xf>
    <xf numFmtId="3" fontId="2" fillId="0" borderId="23" xfId="44" applyNumberFormat="1" applyFont="1" applyFill="1" applyBorder="1" applyAlignment="1">
      <alignment horizontal="right" vertical="center" indent="1"/>
    </xf>
    <xf numFmtId="0" fontId="4" fillId="34" borderId="0" xfId="0" applyFont="1" applyFill="1" applyAlignment="1">
      <alignment horizontal="right" vertical="center" readingOrder="2"/>
    </xf>
    <xf numFmtId="0" fontId="0" fillId="0" borderId="0" xfId="72">
      <alignment/>
      <protection/>
    </xf>
    <xf numFmtId="0" fontId="28"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xf>
    <xf numFmtId="0" fontId="0" fillId="0" borderId="0" xfId="72" applyAlignment="1">
      <alignment vertical="center"/>
      <protection/>
    </xf>
    <xf numFmtId="0" fontId="0" fillId="0" borderId="0" xfId="72" applyAlignment="1">
      <alignment horizontal="justify" vertical="center"/>
      <protection/>
    </xf>
    <xf numFmtId="0" fontId="29" fillId="0" borderId="0" xfId="72" applyFont="1" applyAlignment="1">
      <alignment horizontal="right" vertical="center" wrapText="1" indent="1" readingOrder="2"/>
      <protection/>
    </xf>
    <xf numFmtId="0" fontId="30" fillId="0" borderId="0" xfId="72" applyFont="1" applyAlignment="1">
      <alignment vertical="justify"/>
      <protection/>
    </xf>
    <xf numFmtId="0" fontId="0" fillId="0" borderId="0" xfId="72" applyAlignment="1">
      <alignment horizontal="left" vertical="center" wrapText="1" indent="1"/>
      <protection/>
    </xf>
    <xf numFmtId="0" fontId="29" fillId="0" borderId="0" xfId="72" applyFont="1" applyAlignment="1">
      <alignment horizontal="right" vertical="justify" wrapText="1" indent="1"/>
      <protection/>
    </xf>
    <xf numFmtId="0" fontId="0" fillId="0" borderId="0" xfId="72" applyAlignment="1">
      <alignment horizontal="left" vertical="justify" wrapText="1" indent="1"/>
      <protection/>
    </xf>
    <xf numFmtId="0" fontId="31" fillId="0" borderId="0" xfId="72" applyFont="1" applyAlignment="1">
      <alignment horizontal="justify" vertical="top" wrapText="1" readingOrder="2"/>
      <protection/>
    </xf>
    <xf numFmtId="0" fontId="30" fillId="0" borderId="0" xfId="72" applyFont="1" applyAlignment="1">
      <alignment vertical="top"/>
      <protection/>
    </xf>
    <xf numFmtId="0" fontId="0" fillId="0" borderId="0" xfId="72" applyAlignment="1">
      <alignment horizontal="justify" vertical="top" wrapText="1"/>
      <protection/>
    </xf>
    <xf numFmtId="0" fontId="31" fillId="0" borderId="0" xfId="72" applyFont="1" applyAlignment="1">
      <alignment horizontal="justify" vertical="top" wrapText="1"/>
      <protection/>
    </xf>
    <xf numFmtId="0" fontId="2" fillId="0" borderId="0" xfId="72" applyFont="1" applyAlignment="1">
      <alignment horizontal="justify" vertical="top"/>
      <protection/>
    </xf>
    <xf numFmtId="0" fontId="0" fillId="0" borderId="0" xfId="72" applyAlignment="1">
      <alignment horizontal="right" vertical="top" readingOrder="2"/>
      <protection/>
    </xf>
    <xf numFmtId="0" fontId="0" fillId="0" borderId="0" xfId="72" applyAlignment="1">
      <alignment vertical="top"/>
      <protection/>
    </xf>
    <xf numFmtId="0" fontId="3" fillId="0" borderId="0" xfId="72" applyFont="1" applyAlignment="1">
      <alignment horizontal="justify" vertical="top"/>
      <protection/>
    </xf>
    <xf numFmtId="3" fontId="0" fillId="0" borderId="22" xfId="0" applyNumberFormat="1" applyFont="1" applyFill="1" applyBorder="1" applyAlignment="1">
      <alignment horizontal="right" vertical="center" indent="1"/>
    </xf>
    <xf numFmtId="0" fontId="50" fillId="0" borderId="0" xfId="76" applyNumberFormat="1" applyFont="1" applyAlignment="1">
      <alignment horizontal="right" vertical="center" readingOrder="2"/>
      <protection/>
    </xf>
    <xf numFmtId="0" fontId="50" fillId="0" borderId="0" xfId="76" applyNumberFormat="1" applyFont="1" applyAlignment="1">
      <alignment vertical="center"/>
      <protection/>
    </xf>
    <xf numFmtId="3" fontId="0" fillId="33" borderId="30" xfId="44" applyNumberFormat="1" applyFont="1" applyFill="1" applyBorder="1" applyAlignment="1">
      <alignment horizontal="right" vertical="center" indent="1"/>
    </xf>
    <xf numFmtId="176" fontId="0" fillId="0" borderId="0" xfId="42" applyNumberFormat="1" applyFont="1" applyAlignment="1">
      <alignment vertical="center"/>
    </xf>
    <xf numFmtId="0" fontId="15" fillId="35" borderId="27" xfId="0" applyFont="1" applyFill="1" applyBorder="1" applyAlignment="1">
      <alignment horizontal="center" vertical="center" wrapText="1"/>
    </xf>
    <xf numFmtId="0" fontId="4" fillId="0" borderId="40" xfId="0" applyFont="1" applyFill="1" applyBorder="1" applyAlignment="1">
      <alignment horizontal="center" vertical="center" wrapText="1" readingOrder="2"/>
    </xf>
    <xf numFmtId="3" fontId="0" fillId="0" borderId="41" xfId="46" applyNumberFormat="1" applyFont="1" applyFill="1" applyBorder="1" applyAlignment="1">
      <alignment horizontal="center" vertical="center" wrapText="1"/>
    </xf>
    <xf numFmtId="3" fontId="0" fillId="33" borderId="19" xfId="46" applyNumberFormat="1" applyFont="1" applyFill="1" applyBorder="1" applyAlignment="1">
      <alignment horizontal="center" vertical="center" wrapText="1"/>
    </xf>
    <xf numFmtId="0" fontId="4" fillId="0" borderId="34" xfId="0" applyFont="1" applyFill="1" applyBorder="1" applyAlignment="1">
      <alignment horizontal="center" vertical="center" wrapText="1" readingOrder="2"/>
    </xf>
    <xf numFmtId="3" fontId="0" fillId="0" borderId="42" xfId="46" applyNumberFormat="1" applyFont="1" applyFill="1" applyBorder="1" applyAlignment="1">
      <alignment horizontal="center" vertical="center" wrapText="1"/>
    </xf>
    <xf numFmtId="3" fontId="2" fillId="33" borderId="43" xfId="0" applyNumberFormat="1" applyFont="1" applyFill="1" applyBorder="1" applyAlignment="1">
      <alignment horizontal="center" vertical="center" wrapText="1"/>
    </xf>
    <xf numFmtId="3" fontId="4" fillId="33" borderId="16" xfId="44" applyNumberFormat="1" applyFont="1" applyFill="1" applyBorder="1" applyAlignment="1">
      <alignment horizontal="right" vertical="center" indent="1"/>
    </xf>
    <xf numFmtId="0" fontId="19" fillId="0" borderId="0" xfId="76" applyNumberFormat="1" applyFont="1" applyAlignment="1">
      <alignment horizontal="center" vertical="center" wrapText="1"/>
      <protection/>
    </xf>
    <xf numFmtId="0" fontId="2" fillId="0" borderId="0" xfId="76" applyNumberFormat="1" applyFont="1" applyAlignment="1">
      <alignment horizontal="center" vertical="center" wrapText="1"/>
      <protection/>
    </xf>
    <xf numFmtId="3" fontId="21" fillId="0" borderId="0" xfId="76" applyNumberFormat="1" applyFont="1" applyAlignment="1">
      <alignment vertical="center"/>
      <protection/>
    </xf>
    <xf numFmtId="3" fontId="92" fillId="0" borderId="0" xfId="76" applyNumberFormat="1" applyFont="1" applyAlignment="1">
      <alignment vertical="center"/>
      <protection/>
    </xf>
    <xf numFmtId="0" fontId="22" fillId="34" borderId="0" xfId="0" applyFont="1" applyFill="1" applyAlignment="1">
      <alignment horizontal="center" vertical="center" wrapText="1"/>
    </xf>
    <xf numFmtId="0" fontId="4" fillId="34" borderId="0" xfId="0" applyFont="1" applyFill="1" applyAlignment="1">
      <alignment horizontal="center" vertical="center" wrapText="1"/>
    </xf>
    <xf numFmtId="0" fontId="96" fillId="35" borderId="29" xfId="0" applyFont="1" applyFill="1" applyBorder="1" applyAlignment="1">
      <alignment horizontal="center" vertical="center" wrapText="1"/>
    </xf>
    <xf numFmtId="0" fontId="96" fillId="35" borderId="39" xfId="0" applyFont="1" applyFill="1" applyBorder="1" applyAlignment="1">
      <alignment horizontal="center" vertical="center" wrapText="1"/>
    </xf>
    <xf numFmtId="0" fontId="93" fillId="35" borderId="31" xfId="0" applyFont="1" applyFill="1" applyBorder="1" applyAlignment="1">
      <alignment horizontal="center" vertical="center" wrapText="1"/>
    </xf>
    <xf numFmtId="0" fontId="93" fillId="35" borderId="29" xfId="0" applyFont="1" applyFill="1" applyBorder="1" applyAlignment="1">
      <alignment horizontal="center" vertical="center" wrapText="1"/>
    </xf>
    <xf numFmtId="0" fontId="93" fillId="35" borderId="39" xfId="0" applyFont="1" applyFill="1" applyBorder="1" applyAlignment="1">
      <alignment horizontal="center" vertical="center" wrapText="1"/>
    </xf>
    <xf numFmtId="0" fontId="1" fillId="34" borderId="0" xfId="0" applyFont="1" applyFill="1" applyAlignment="1">
      <alignment horizontal="center" vertical="center" wrapText="1"/>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93" fillId="35" borderId="47" xfId="0" applyFont="1" applyFill="1" applyBorder="1" applyAlignment="1">
      <alignment horizontal="center" vertical="center"/>
    </xf>
    <xf numFmtId="0" fontId="93" fillId="35" borderId="48"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96" fillId="35" borderId="50" xfId="0" applyFont="1" applyFill="1" applyBorder="1" applyAlignment="1">
      <alignment horizontal="center" vertical="center" wrapText="1"/>
    </xf>
    <xf numFmtId="0" fontId="96" fillId="35"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5" fillId="35" borderId="31"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4" fillId="34" borderId="0" xfId="0" applyFont="1" applyFill="1" applyAlignment="1">
      <alignment horizontal="center" vertical="center" wrapText="1"/>
    </xf>
    <xf numFmtId="0" fontId="4" fillId="35" borderId="59"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4" fillId="35" borderId="49"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2" fillId="34" borderId="0" xfId="76" applyNumberFormat="1" applyFont="1" applyFill="1" applyAlignment="1">
      <alignment horizontal="center" vertical="center" wrapText="1"/>
      <protection/>
    </xf>
    <xf numFmtId="0" fontId="4" fillId="34" borderId="0" xfId="76" applyNumberFormat="1" applyFont="1" applyFill="1" applyAlignment="1">
      <alignment horizontal="center" vertical="center" wrapText="1"/>
      <protection/>
    </xf>
    <xf numFmtId="0" fontId="4" fillId="35" borderId="23" xfId="0" applyNumberFormat="1" applyFont="1" applyFill="1" applyBorder="1" applyAlignment="1">
      <alignment horizontal="center" vertical="center" wrapText="1"/>
    </xf>
    <xf numFmtId="0" fontId="4" fillId="35" borderId="44" xfId="76" applyNumberFormat="1" applyFont="1" applyFill="1" applyBorder="1" applyAlignment="1">
      <alignment horizontal="center" vertical="center" wrapText="1"/>
      <protection/>
    </xf>
    <xf numFmtId="0" fontId="4" fillId="35" borderId="49" xfId="76" applyNumberFormat="1" applyFont="1" applyFill="1" applyBorder="1" applyAlignment="1">
      <alignment horizontal="center" vertical="center" wrapText="1"/>
      <protection/>
    </xf>
    <xf numFmtId="0" fontId="2" fillId="35" borderId="52" xfId="76" applyNumberFormat="1" applyFont="1" applyFill="1" applyBorder="1" applyAlignment="1">
      <alignment horizontal="center" vertical="center" wrapText="1"/>
      <protection/>
    </xf>
    <xf numFmtId="0" fontId="2" fillId="35" borderId="54" xfId="76" applyNumberFormat="1" applyFont="1" applyFill="1" applyBorder="1" applyAlignment="1">
      <alignment horizontal="center" vertical="center" wrapText="1"/>
      <protection/>
    </xf>
    <xf numFmtId="0" fontId="19" fillId="35" borderId="23" xfId="0" applyNumberFormat="1" applyFont="1" applyFill="1" applyBorder="1" applyAlignment="1">
      <alignment horizontal="center" vertical="center" wrapText="1"/>
    </xf>
    <xf numFmtId="0" fontId="4" fillId="35" borderId="62" xfId="76" applyNumberFormat="1" applyFont="1" applyFill="1" applyBorder="1" applyAlignment="1">
      <alignment horizontal="right" vertical="center" wrapText="1" indent="1"/>
      <protection/>
    </xf>
    <xf numFmtId="0" fontId="4" fillId="35" borderId="63" xfId="76" applyNumberFormat="1" applyFont="1" applyFill="1" applyBorder="1" applyAlignment="1">
      <alignment horizontal="right" vertical="center" wrapText="1" indent="1"/>
      <protection/>
    </xf>
    <xf numFmtId="0" fontId="2" fillId="35" borderId="64" xfId="76" applyNumberFormat="1" applyFont="1" applyFill="1" applyBorder="1" applyAlignment="1">
      <alignment horizontal="left" vertical="center" wrapText="1" indent="1"/>
      <protection/>
    </xf>
    <xf numFmtId="0" fontId="2" fillId="35" borderId="65" xfId="76" applyNumberFormat="1" applyFont="1" applyFill="1" applyBorder="1" applyAlignment="1">
      <alignment horizontal="left" vertical="center" wrapText="1" indent="1"/>
      <protection/>
    </xf>
    <xf numFmtId="0" fontId="4" fillId="35" borderId="66" xfId="76" applyNumberFormat="1" applyFont="1" applyFill="1" applyBorder="1" applyAlignment="1">
      <alignment horizontal="right" vertical="center" wrapText="1" indent="1"/>
      <protection/>
    </xf>
    <xf numFmtId="0" fontId="4" fillId="35" borderId="67" xfId="76" applyNumberFormat="1" applyFont="1" applyFill="1" applyBorder="1" applyAlignment="1">
      <alignment horizontal="right" vertical="center" wrapText="1" indent="1"/>
      <protection/>
    </xf>
    <xf numFmtId="0" fontId="2" fillId="35" borderId="68" xfId="76" applyNumberFormat="1" applyFont="1" applyFill="1" applyBorder="1" applyAlignment="1">
      <alignment horizontal="left" vertical="center" wrapText="1" indent="1"/>
      <protection/>
    </xf>
    <xf numFmtId="0" fontId="2" fillId="35" borderId="69" xfId="76" applyNumberFormat="1" applyFont="1" applyFill="1" applyBorder="1" applyAlignment="1">
      <alignment horizontal="left" vertical="center" wrapText="1" indent="1"/>
      <protection/>
    </xf>
    <xf numFmtId="0" fontId="25" fillId="35" borderId="23" xfId="0" applyFont="1" applyFill="1" applyBorder="1" applyAlignment="1">
      <alignment horizontal="center" vertical="center" wrapText="1"/>
    </xf>
    <xf numFmtId="0" fontId="2" fillId="35" borderId="68" xfId="0" applyFont="1" applyFill="1" applyBorder="1" applyAlignment="1">
      <alignment horizontal="left" vertical="center" wrapText="1" indent="1"/>
    </xf>
    <xf numFmtId="0" fontId="2" fillId="35" borderId="70" xfId="0" applyFont="1" applyFill="1" applyBorder="1" applyAlignment="1">
      <alignment horizontal="left" vertical="center" wrapText="1" indent="1"/>
    </xf>
    <xf numFmtId="0" fontId="2" fillId="35" borderId="69" xfId="0" applyFont="1" applyFill="1" applyBorder="1" applyAlignment="1">
      <alignment horizontal="left" vertical="center" wrapText="1" indent="1"/>
    </xf>
    <xf numFmtId="0" fontId="4" fillId="35" borderId="71" xfId="0" applyFont="1" applyFill="1" applyBorder="1" applyAlignment="1">
      <alignment horizontal="right" vertical="center" wrapText="1" indent="1"/>
    </xf>
    <xf numFmtId="0" fontId="4" fillId="35" borderId="72" xfId="0" applyFont="1" applyFill="1" applyBorder="1" applyAlignment="1">
      <alignment horizontal="right" vertical="center" wrapText="1" indent="1"/>
    </xf>
    <xf numFmtId="0" fontId="4" fillId="35" borderId="73" xfId="0" applyFont="1" applyFill="1" applyBorder="1" applyAlignment="1">
      <alignment horizontal="right" vertical="center" wrapText="1" indent="1"/>
    </xf>
    <xf numFmtId="0" fontId="4" fillId="35" borderId="74" xfId="0" applyFont="1" applyFill="1" applyBorder="1" applyAlignment="1">
      <alignment horizontal="right" vertical="center" wrapText="1" indent="1"/>
    </xf>
    <xf numFmtId="0" fontId="4" fillId="35" borderId="75" xfId="0" applyFont="1" applyFill="1" applyBorder="1" applyAlignment="1">
      <alignment horizontal="right" vertical="center" wrapText="1" indent="1"/>
    </xf>
    <xf numFmtId="0" fontId="4" fillId="35" borderId="76" xfId="0" applyFont="1" applyFill="1" applyBorder="1" applyAlignment="1">
      <alignment horizontal="right" vertical="center" wrapText="1" indent="1"/>
    </xf>
    <xf numFmtId="0" fontId="2" fillId="35" borderId="77" xfId="0" applyFont="1" applyFill="1" applyBorder="1" applyAlignment="1">
      <alignment horizontal="left" vertical="center" wrapText="1" indent="1"/>
    </xf>
    <xf numFmtId="0" fontId="2" fillId="35" borderId="78" xfId="0" applyFont="1" applyFill="1" applyBorder="1" applyAlignment="1">
      <alignment horizontal="left" vertical="center" wrapText="1" indent="1"/>
    </xf>
    <xf numFmtId="0" fontId="2" fillId="35" borderId="79" xfId="0" applyFont="1" applyFill="1" applyBorder="1" applyAlignment="1">
      <alignment horizontal="left" vertical="center" wrapText="1" inden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urrency" xfId="47"/>
    <cellStyle name="Currency [0]" xfId="48"/>
    <cellStyle name="Explanatory Text" xfId="49"/>
    <cellStyle name="Followed Hyperlink" xfId="50"/>
    <cellStyle name="Good" xfId="51"/>
    <cellStyle name="H1" xfId="52"/>
    <cellStyle name="H1 2" xfId="53"/>
    <cellStyle name="H2" xfId="54"/>
    <cellStyle name="H2 2" xfId="55"/>
    <cellStyle name="had" xfId="56"/>
    <cellStyle name="had 2" xfId="57"/>
    <cellStyle name="had0" xfId="58"/>
    <cellStyle name="Had1" xfId="59"/>
    <cellStyle name="Had2" xfId="60"/>
    <cellStyle name="Had3" xfId="61"/>
    <cellStyle name="Heading 1" xfId="62"/>
    <cellStyle name="Heading 2" xfId="63"/>
    <cellStyle name="Heading 3" xfId="64"/>
    <cellStyle name="Heading 4" xfId="65"/>
    <cellStyle name="Hyperlink" xfId="66"/>
    <cellStyle name="Input" xfId="67"/>
    <cellStyle name="inxa" xfId="68"/>
    <cellStyle name="inxe" xfId="69"/>
    <cellStyle name="Linked Cell" xfId="70"/>
    <cellStyle name="Neutral" xfId="71"/>
    <cellStyle name="Normal 2" xfId="72"/>
    <cellStyle name="Normal 3" xfId="73"/>
    <cellStyle name="Normal 4" xfId="74"/>
    <cellStyle name="Normal 5" xfId="75"/>
    <cellStyle name="Normal_جداول الأفراد" xfId="76"/>
    <cellStyle name="NotA" xfId="77"/>
    <cellStyle name="Note" xfId="78"/>
    <cellStyle name="Output" xfId="79"/>
    <cellStyle name="Percent" xfId="80"/>
    <cellStyle name="T1" xfId="81"/>
    <cellStyle name="T1 2" xfId="82"/>
    <cellStyle name="T2" xfId="83"/>
    <cellStyle name="T2 2" xfId="84"/>
    <cellStyle name="T2 3" xfId="85"/>
    <cellStyle name="Title" xfId="86"/>
    <cellStyle name="Total" xfId="87"/>
    <cellStyle name="Total 2" xfId="88"/>
    <cellStyle name="Total1" xfId="89"/>
    <cellStyle name="TXT1" xfId="90"/>
    <cellStyle name="TXT2" xfId="91"/>
    <cellStyle name="TXT3" xfId="92"/>
    <cellStyle name="TXT4" xfId="93"/>
    <cellStyle name="TXT5"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chartsheet" Target="chartsheets/sheet8.xml" /><Relationship Id="rId27" Type="http://schemas.openxmlformats.org/officeDocument/2006/relationships/worksheet" Target="worksheets/sheet19.xml" /><Relationship Id="rId28" Type="http://schemas.openxmlformats.org/officeDocument/2006/relationships/chartsheet" Target="chartsheets/sheet9.xml" /><Relationship Id="rId29" Type="http://schemas.openxmlformats.org/officeDocument/2006/relationships/worksheet" Target="worksheets/sheet20.xml" /><Relationship Id="rId30" Type="http://schemas.openxmlformats.org/officeDocument/2006/relationships/chartsheet" Target="chartsheets/sheet1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 النشيطون اقتصادياً (</a:t>
            </a:r>
            <a:r>
              <a:rPr lang="en-US" cap="none" sz="1400" b="1" i="0" u="none" baseline="0">
                <a:solidFill>
                  <a:srgbClr val="000000"/>
                </a:solidFill>
              </a:rPr>
              <a:t>15 </a:t>
            </a:r>
            <a:r>
              <a:rPr lang="en-US" cap="none" sz="1400" b="1" i="0" u="none" baseline="0">
                <a:solidFill>
                  <a:srgbClr val="000000"/>
                </a:solidFill>
              </a:rPr>
              <a:t>سنة فأكثر) حسب النوع و المهنة (بالألف)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&amp;ABOVE)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BY GENDER &amp; OCCUPATION (Thousands)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2021</a:t>
            </a:r>
            <a:r>
              <a:rPr lang="en-US" cap="none" sz="1200" b="0" i="0" u="none" baseline="0">
                <a:solidFill>
                  <a:srgbClr val="000000"/>
                </a:solidFill>
                <a:latin typeface="Arial"/>
                <a:ea typeface="Arial"/>
                <a:cs typeface="Arial"/>
              </a:rPr>
              <a:t> </a:t>
            </a:r>
          </a:p>
        </c:rich>
      </c:tx>
      <c:layout>
        <c:manualLayout>
          <c:xMode val="factor"/>
          <c:yMode val="factor"/>
          <c:x val="0.0195"/>
          <c:y val="-0.0095"/>
        </c:manualLayout>
      </c:layout>
      <c:spPr>
        <a:noFill/>
        <a:ln w="3175">
          <a:noFill/>
        </a:ln>
      </c:spPr>
    </c:title>
    <c:plotArea>
      <c:layout>
        <c:manualLayout>
          <c:xMode val="edge"/>
          <c:yMode val="edge"/>
          <c:x val="-0.01025"/>
          <c:y val="0.17875"/>
          <c:w val="0.9585"/>
          <c:h val="0.75575"/>
        </c:manualLayout>
      </c:layout>
      <c:barChart>
        <c:barDir val="bar"/>
        <c:grouping val="clustered"/>
        <c:varyColors val="0"/>
        <c:ser>
          <c:idx val="0"/>
          <c:order val="0"/>
          <c:tx>
            <c:strRef>
              <c:f>'17'!$B$21</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txPr>
              <a:bodyPr vert="horz" rot="0" anchor="ctr"/>
              <a:lstStyle/>
              <a:p>
                <a:pPr algn="ctr">
                  <a:defRPr lang="en-US" cap="none" sz="10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Ref>
              <c:f>'17'!$A$23:$A$31</c:f>
              <c:strCache>
                <c:ptCount val="9"/>
                <c:pt idx="0">
                  <c:v>العمال المهرة في الزراعة وصيد الأسماك
Skilled Agricultural And Fishery Workers</c:v>
                </c:pt>
                <c:pt idx="1">
                  <c:v>المشرعون وموظفو الإدارة العليا والمديرون
Legislators, Senior Officials And Managers
</c:v>
                </c:pt>
                <c:pt idx="2">
                  <c:v>الكتبة  
Clerks</c:v>
                </c:pt>
                <c:pt idx="3">
                  <c:v>العاملون في الخدمات والباعة في المحلات التجارية والأسواق
Service Workers And Shop And Market Sales Workers</c:v>
                </c:pt>
                <c:pt idx="4">
                  <c:v>الفنيون والاختصاصيون المساعدون
Technicians And Associate Professionals</c:v>
                </c:pt>
                <c:pt idx="5">
                  <c:v>الاختصاصيون
Professionals</c:v>
                </c:pt>
                <c:pt idx="6">
                  <c:v>مشغلو الآلات والمعدات ومجمعوها
Plant And Machine Operators And Assemblers</c:v>
                </c:pt>
                <c:pt idx="7">
                  <c:v>المهن العادية
Elementary Occupations</c:v>
                </c:pt>
                <c:pt idx="8">
                  <c:v>العاملون في الحرف وما إليها من المهن
Craft And Related Trades Workers</c:v>
                </c:pt>
              </c:strCache>
            </c:strRef>
          </c:cat>
          <c:val>
            <c:numRef>
              <c:f>'17'!$D$23:$D$31</c:f>
              <c:numCache>
                <c:ptCount val="9"/>
                <c:pt idx="0">
                  <c:v>22.245</c:v>
                </c:pt>
                <c:pt idx="1">
                  <c:v>43.103</c:v>
                </c:pt>
                <c:pt idx="2">
                  <c:v>95.332</c:v>
                </c:pt>
                <c:pt idx="3">
                  <c:v>104.239</c:v>
                </c:pt>
                <c:pt idx="4">
                  <c:v>148.942</c:v>
                </c:pt>
                <c:pt idx="5">
                  <c:v>153.004</c:v>
                </c:pt>
                <c:pt idx="6">
                  <c:v>256.311</c:v>
                </c:pt>
                <c:pt idx="7">
                  <c:v>257.357</c:v>
                </c:pt>
                <c:pt idx="8">
                  <c:v>633.064</c:v>
                </c:pt>
              </c:numCache>
            </c:numRef>
          </c:val>
        </c:ser>
        <c:ser>
          <c:idx val="1"/>
          <c:order val="1"/>
          <c:tx>
            <c:strRef>
              <c:f>'17'!$C$21</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'17'!$A$23:$A$31</c:f>
              <c:strCache>
                <c:ptCount val="9"/>
                <c:pt idx="0">
                  <c:v>العمال المهرة في الزراعة وصيد الأسماك
Skilled Agricultural And Fishery Workers</c:v>
                </c:pt>
                <c:pt idx="1">
                  <c:v>المشرعون وموظفو الإدارة العليا والمديرون
Legislators, Senior Officials And Managers
</c:v>
                </c:pt>
                <c:pt idx="2">
                  <c:v>الكتبة  
Clerks</c:v>
                </c:pt>
                <c:pt idx="3">
                  <c:v>العاملون في الخدمات والباعة في المحلات التجارية والأسواق
Service Workers And Shop And Market Sales Workers</c:v>
                </c:pt>
                <c:pt idx="4">
                  <c:v>الفنيون والاختصاصيون المساعدون
Technicians And Associate Professionals</c:v>
                </c:pt>
                <c:pt idx="5">
                  <c:v>الاختصاصيون
Professionals</c:v>
                </c:pt>
                <c:pt idx="6">
                  <c:v>مشغلو الآلات والمعدات ومجمعوها
Plant And Machine Operators And Assemblers</c:v>
                </c:pt>
                <c:pt idx="7">
                  <c:v>المهن العادية
Elementary Occupations</c:v>
                </c:pt>
                <c:pt idx="8">
                  <c:v>العاملون في الحرف وما إليها من المهن
Craft And Related Trades Workers</c:v>
                </c:pt>
              </c:strCache>
            </c:strRef>
          </c:cat>
          <c:val>
            <c:numRef>
              <c:f>'17'!$E$23:$E$31</c:f>
              <c:numCache>
                <c:ptCount val="9"/>
                <c:pt idx="0">
                  <c:v>0</c:v>
                </c:pt>
                <c:pt idx="1">
                  <c:v>6.864</c:v>
                </c:pt>
                <c:pt idx="2">
                  <c:v>39.746</c:v>
                </c:pt>
                <c:pt idx="3">
                  <c:v>53.161</c:v>
                </c:pt>
                <c:pt idx="4">
                  <c:v>19.108</c:v>
                </c:pt>
                <c:pt idx="5">
                  <c:v>71.655</c:v>
                </c:pt>
                <c:pt idx="6">
                  <c:v>0.328</c:v>
                </c:pt>
                <c:pt idx="7">
                  <c:v>116.887</c:v>
                </c:pt>
                <c:pt idx="8">
                  <c:v>0.238</c:v>
                </c:pt>
              </c:numCache>
            </c:numRef>
          </c:val>
        </c:ser>
        <c:overlap val="-5"/>
        <c:axId val="4495353"/>
        <c:axId val="40458178"/>
      </c:barChart>
      <c:catAx>
        <c:axId val="4495353"/>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0458178"/>
        <c:crosses val="autoZero"/>
        <c:auto val="1"/>
        <c:lblOffset val="100"/>
        <c:tickLblSkip val="1"/>
        <c:noMultiLvlLbl val="0"/>
      </c:catAx>
      <c:valAx>
        <c:axId val="40458178"/>
        <c:scaling>
          <c:orientation val="minMax"/>
        </c:scaling>
        <c:axPos val="b"/>
        <c:title>
          <c:tx>
            <c:rich>
              <a:bodyPr vert="horz" rot="0" anchor="ctr"/>
              <a:lstStyle/>
              <a:p>
                <a:pPr algn="ctr">
                  <a:defRPr/>
                </a:pPr>
                <a:r>
                  <a:rPr lang="en-US" cap="none" sz="1000" b="1" i="0" u="none" baseline="0">
                    <a:solidFill>
                      <a:srgbClr val="000000"/>
                    </a:solidFill>
                  </a:rPr>
                  <a:t>بالألف </a:t>
                </a:r>
                <a:r>
                  <a:rPr lang="en-US" cap="none" sz="1000" b="1" i="0" u="none" baseline="0">
                    <a:solidFill>
                      <a:srgbClr val="000000"/>
                    </a:solidFill>
                  </a:rPr>
                  <a:t>Thousands</a:t>
                </a:r>
              </a:p>
            </c:rich>
          </c:tx>
          <c:layout>
            <c:manualLayout>
              <c:xMode val="factor"/>
              <c:yMode val="factor"/>
              <c:x val="0.0375"/>
              <c:y val="-0.000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495353"/>
        <c:crossesAt val="1"/>
        <c:crossBetween val="between"/>
        <c:dispUnits/>
      </c:valAx>
      <c:spPr>
        <a:solidFill>
          <a:srgbClr val="E5EEF7"/>
        </a:solidFill>
        <a:ln w="3175">
          <a:noFill/>
        </a:ln>
      </c:spPr>
    </c:plotArea>
    <c:legend>
      <c:legendPos val="r"/>
      <c:layout>
        <c:manualLayout>
          <c:xMode val="edge"/>
          <c:yMode val="edge"/>
          <c:x val="0.3445"/>
          <c:y val="0.13475"/>
          <c:w val="0.34225"/>
          <c:h val="0.035"/>
        </c:manualLayout>
      </c:layout>
      <c:overlay val="0"/>
      <c:spPr>
        <a:noFill/>
        <a:ln w="3175">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a:t>
            </a:r>
            <a:r>
              <a:rPr lang="en-US" cap="none" sz="1400" b="1" i="0" u="none" baseline="0">
                <a:solidFill>
                  <a:srgbClr val="000000"/>
                </a:solidFill>
              </a:rPr>
              <a:t> </a:t>
            </a:r>
            <a:r>
              <a:rPr lang="en-US" cap="none" sz="1400" b="1" i="0" u="none" baseline="0">
                <a:solidFill>
                  <a:srgbClr val="000000"/>
                </a:solidFill>
              </a:rPr>
              <a:t>غير</a:t>
            </a:r>
            <a:r>
              <a:rPr lang="en-US" cap="none" sz="1400" b="1" i="0" u="none" baseline="0">
                <a:solidFill>
                  <a:srgbClr val="000000"/>
                </a:solidFill>
              </a:rPr>
              <a:t> </a:t>
            </a:r>
            <a:r>
              <a:rPr lang="en-US" cap="none" sz="1400" b="1" i="0" u="none" baseline="0">
                <a:solidFill>
                  <a:srgbClr val="000000"/>
                </a:solidFill>
              </a:rPr>
              <a:t>النشيطين</a:t>
            </a:r>
            <a:r>
              <a:rPr lang="en-US" cap="none" sz="1400" b="1" i="0" u="none" baseline="0">
                <a:solidFill>
                  <a:srgbClr val="000000"/>
                </a:solidFill>
              </a:rPr>
              <a:t> </a:t>
            </a:r>
            <a:r>
              <a:rPr lang="en-US" cap="none" sz="1400" b="1" i="0" u="none" baseline="0">
                <a:solidFill>
                  <a:srgbClr val="000000"/>
                </a:solidFill>
              </a:rPr>
              <a:t>اقتصادياً</a:t>
            </a:r>
            <a:r>
              <a:rPr lang="en-US" cap="none" sz="1400" b="1" i="0" u="none" baseline="0">
                <a:solidFill>
                  <a:srgbClr val="000000"/>
                </a:solidFill>
              </a:rPr>
              <a:t> (</a:t>
            </a:r>
            <a:r>
              <a:rPr lang="en-US" cap="none" sz="1400" b="1" i="0" u="none" baseline="0">
                <a:solidFill>
                  <a:srgbClr val="000000"/>
                </a:solidFill>
              </a:rPr>
              <a:t>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الجنسية</a:t>
            </a:r>
            <a:r>
              <a:rPr lang="en-US" cap="none" sz="1400" b="1" i="0" u="none" baseline="0">
                <a:solidFill>
                  <a:srgbClr val="000000"/>
                </a:solidFill>
              </a:rPr>
              <a:t> </a:t>
            </a:r>
            <a:r>
              <a:rPr lang="en-US" cap="none" sz="1400" b="1" i="0" u="none" baseline="0">
                <a:solidFill>
                  <a:srgbClr val="000000"/>
                </a:solidFill>
              </a:rPr>
              <a:t>والنوع</a:t>
            </a:r>
            <a:r>
              <a:rPr lang="en-US" cap="none" sz="1400" b="1" i="0" u="none" baseline="0">
                <a:solidFill>
                  <a:srgbClr val="000000"/>
                </a:solidFill>
              </a:rPr>
              <a:t> </a:t>
            </a:r>
            <a:r>
              <a:rPr lang="en-US" cap="none" sz="1400" b="1" i="0" u="none" baseline="0">
                <a:solidFill>
                  <a:srgbClr val="000000"/>
                </a:solidFill>
              </a:rPr>
              <a:t>والفئات</a:t>
            </a:r>
            <a:r>
              <a:rPr lang="en-US" cap="none" sz="1400" b="1" i="0" u="none" baseline="0">
                <a:solidFill>
                  <a:srgbClr val="000000"/>
                </a:solidFill>
              </a:rPr>
              <a:t> </a:t>
            </a:r>
            <a:r>
              <a:rPr lang="en-US" cap="none" sz="1400" b="1" i="0" u="none" baseline="0">
                <a:solidFill>
                  <a:srgbClr val="000000"/>
                </a:solidFill>
              </a:rPr>
              <a:t>العمرية</a:t>
            </a:r>
            <a:r>
              <a:rPr lang="en-US" cap="none" sz="1400" b="1" i="0" u="none" baseline="0">
                <a:solidFill>
                  <a:srgbClr val="000000"/>
                </a:solidFill>
              </a:rPr>
              <a:t> (بالألف)</a:t>
            </a:r>
            <a:r>
              <a:rPr lang="en-US" cap="none" sz="1400" b="1" i="0" u="none" baseline="0">
                <a:solidFill>
                  <a:srgbClr val="000000"/>
                </a:solidFill>
              </a:rPr>
              <a:t>
</a:t>
            </a:r>
            <a:r>
              <a:rPr lang="en-US" cap="none" sz="1200" b="1" i="0" u="none" baseline="0">
                <a:solidFill>
                  <a:srgbClr val="000000"/>
                </a:solidFill>
                <a:latin typeface="Arial"/>
                <a:ea typeface="Arial"/>
                <a:cs typeface="Arial"/>
              </a:rPr>
              <a:t>ECONOMICALLY INACTIVE POPULATION (15 YEARS &amp; ABOVE) BY NATIONALITY
</a:t>
            </a:r>
            <a:r>
              <a:rPr lang="en-US" cap="none" sz="1200" b="1" i="0" u="none" baseline="0">
                <a:solidFill>
                  <a:srgbClr val="000000"/>
                </a:solidFill>
                <a:latin typeface="Arial"/>
                <a:ea typeface="Arial"/>
                <a:cs typeface="Arial"/>
              </a:rPr>
              <a:t>GENDER &amp; AGE GROUP (THOUSANDS) 2021</a:t>
            </a:r>
          </a:p>
        </c:rich>
      </c:tx>
      <c:layout>
        <c:manualLayout>
          <c:xMode val="factor"/>
          <c:yMode val="factor"/>
          <c:x val="-0.0145"/>
          <c:y val="0.01425"/>
        </c:manualLayout>
      </c:layout>
      <c:spPr>
        <a:noFill/>
        <a:ln w="3175">
          <a:noFill/>
        </a:ln>
      </c:spPr>
    </c:title>
    <c:plotArea>
      <c:layout>
        <c:manualLayout>
          <c:xMode val="edge"/>
          <c:yMode val="edge"/>
          <c:x val="0.045"/>
          <c:y val="0.251"/>
          <c:w val="0.90975"/>
          <c:h val="0.68925"/>
        </c:manualLayout>
      </c:layout>
      <c:barChart>
        <c:barDir val="col"/>
        <c:grouping val="clustered"/>
        <c:varyColors val="0"/>
        <c:ser>
          <c:idx val="0"/>
          <c:order val="0"/>
          <c:tx>
            <c:strRef>
              <c:f>'32'!$B$24</c:f>
              <c:strCache>
                <c:ptCount val="1"/>
                <c:pt idx="0">
                  <c:v>ذكور قطريون Qatari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'32'!$B$25:$B$30</c:f>
              <c:numCache>
                <c:ptCount val="6"/>
                <c:pt idx="0">
                  <c:v>19587</c:v>
                </c:pt>
                <c:pt idx="1">
                  <c:v>2171</c:v>
                </c:pt>
                <c:pt idx="2">
                  <c:v>510</c:v>
                </c:pt>
                <c:pt idx="3">
                  <c:v>1082</c:v>
                </c:pt>
                <c:pt idx="4">
                  <c:v>4566</c:v>
                </c:pt>
                <c:pt idx="5">
                  <c:v>7254</c:v>
                </c:pt>
              </c:numCache>
            </c:numRef>
          </c:val>
        </c:ser>
        <c:ser>
          <c:idx val="1"/>
          <c:order val="1"/>
          <c:tx>
            <c:strRef>
              <c:f>'32'!$C$24</c:f>
              <c:strCache>
                <c:ptCount val="1"/>
                <c:pt idx="0">
                  <c:v>إناث قطريات Qatari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'32'!$C$25:$C$30</c:f>
              <c:numCache>
                <c:ptCount val="6"/>
                <c:pt idx="0">
                  <c:v>26365</c:v>
                </c:pt>
                <c:pt idx="1">
                  <c:v>7276</c:v>
                </c:pt>
                <c:pt idx="2">
                  <c:v>5401</c:v>
                </c:pt>
                <c:pt idx="3">
                  <c:v>8086</c:v>
                </c:pt>
                <c:pt idx="4">
                  <c:v>9779</c:v>
                </c:pt>
                <c:pt idx="5">
                  <c:v>5857</c:v>
                </c:pt>
              </c:numCache>
            </c:numRef>
          </c:val>
        </c:ser>
        <c:ser>
          <c:idx val="2"/>
          <c:order val="2"/>
          <c:tx>
            <c:strRef>
              <c:f>'32'!$D$24</c:f>
              <c:strCache>
                <c:ptCount val="1"/>
                <c:pt idx="0">
                  <c:v>ذكور غير قطريين Non Qatari Male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'32'!$D$25:$D$30</c:f>
              <c:numCache>
                <c:ptCount val="6"/>
                <c:pt idx="0">
                  <c:v>39138</c:v>
                </c:pt>
                <c:pt idx="1">
                  <c:v>3025</c:v>
                </c:pt>
                <c:pt idx="2">
                  <c:v>229</c:v>
                </c:pt>
                <c:pt idx="3">
                  <c:v>242</c:v>
                </c:pt>
                <c:pt idx="4">
                  <c:v>1304</c:v>
                </c:pt>
                <c:pt idx="5">
                  <c:v>3049</c:v>
                </c:pt>
              </c:numCache>
            </c:numRef>
          </c:val>
        </c:ser>
        <c:ser>
          <c:idx val="3"/>
          <c:order val="3"/>
          <c:tx>
            <c:strRef>
              <c:f>'32'!$E$24</c:f>
              <c:strCache>
                <c:ptCount val="1"/>
                <c:pt idx="0">
                  <c:v>إناث غير قطريات Non Qatari Female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'32'!$E$25:$E$30</c:f>
              <c:numCache>
                <c:ptCount val="6"/>
                <c:pt idx="0">
                  <c:v>33587</c:v>
                </c:pt>
                <c:pt idx="1">
                  <c:v>33240</c:v>
                </c:pt>
                <c:pt idx="2">
                  <c:v>41137</c:v>
                </c:pt>
                <c:pt idx="3">
                  <c:v>23196</c:v>
                </c:pt>
                <c:pt idx="4">
                  <c:v>11691</c:v>
                </c:pt>
                <c:pt idx="5">
                  <c:v>3974</c:v>
                </c:pt>
              </c:numCache>
            </c:numRef>
          </c:val>
        </c:ser>
        <c:gapWidth val="250"/>
        <c:axId val="33939747"/>
        <c:axId val="37022268"/>
      </c:barChart>
      <c:catAx>
        <c:axId val="33939747"/>
        <c:scaling>
          <c:orientation val="minMax"/>
        </c:scaling>
        <c:axPos val="b"/>
        <c:title>
          <c:tx>
            <c:rich>
              <a:bodyPr vert="horz" rot="0" anchor="ctr"/>
              <a:lstStyle/>
              <a:p>
                <a:pPr algn="ctr">
                  <a:defRPr/>
                </a:pPr>
                <a:r>
                  <a:rPr lang="en-US" cap="none" sz="1200" b="1" i="0" u="none" baseline="0">
                    <a:solidFill>
                      <a:srgbClr val="000000"/>
                    </a:solidFill>
                  </a:rPr>
                  <a:t>Age groups</a:t>
                </a:r>
                <a:r>
                  <a:rPr lang="en-US" cap="none" sz="1200" b="1" i="0" u="none" baseline="0">
                    <a:solidFill>
                      <a:srgbClr val="000000"/>
                    </a:solidFill>
                  </a:rPr>
                  <a:t>فئات</a:t>
                </a:r>
                <a:r>
                  <a:rPr lang="en-US" cap="none" sz="1200" b="1" i="0" u="none" baseline="0">
                    <a:solidFill>
                      <a:srgbClr val="000000"/>
                    </a:solidFill>
                  </a:rPr>
                  <a:t> </a:t>
                </a:r>
                <a:r>
                  <a:rPr lang="en-US" cap="none" sz="1200" b="1" i="0" u="none" baseline="0">
                    <a:solidFill>
                      <a:srgbClr val="000000"/>
                    </a:solidFill>
                  </a:rPr>
                  <a:t>العمر</a:t>
                </a:r>
                <a:r>
                  <a:rPr lang="en-US" cap="none" sz="1200" b="1" i="0" u="none" baseline="0">
                    <a:solidFill>
                      <a:srgbClr val="000000"/>
                    </a:solidFill>
                  </a:rPr>
                  <a:t>  </a:t>
                </a:r>
              </a:p>
            </c:rich>
          </c:tx>
          <c:layout>
            <c:manualLayout>
              <c:xMode val="factor"/>
              <c:yMode val="factor"/>
              <c:x val="-0.00675"/>
              <c:y val="-0.00375"/>
            </c:manualLayout>
          </c:layout>
          <c:overlay val="0"/>
          <c:spPr>
            <a:noFill/>
            <a:ln w="3175">
              <a:noFill/>
            </a:ln>
          </c:spPr>
        </c:title>
        <c:majorGridlines>
          <c:spPr>
            <a:ln w="12700">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37022268"/>
        <c:crosses val="autoZero"/>
        <c:auto val="1"/>
        <c:lblOffset val="100"/>
        <c:tickLblSkip val="1"/>
        <c:noMultiLvlLbl val="0"/>
      </c:catAx>
      <c:valAx>
        <c:axId val="37022268"/>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33939747"/>
        <c:crossesAt val="1"/>
        <c:crossBetween val="between"/>
        <c:dispUnits>
          <c:builtInUnit val="thousands"/>
          <c:dispUnitsLbl>
            <c:layout>
              <c:manualLayout>
                <c:xMode val="edge"/>
                <c:yMode val="edge"/>
                <c:x val="-0.0175"/>
                <c:y val="-0.046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12700">
          <a:solidFill>
            <a:srgbClr val="FFFFFF"/>
          </a:solidFill>
        </a:ln>
      </c:spPr>
    </c:plotArea>
    <c:legend>
      <c:legendPos val="r"/>
      <c:layout>
        <c:manualLayout>
          <c:xMode val="edge"/>
          <c:yMode val="edge"/>
          <c:x val="0.14725"/>
          <c:y val="0.18125"/>
          <c:w val="0.79225"/>
          <c:h val="0.074"/>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a:t>
            </a:r>
            <a:r>
              <a:rPr lang="en-US" cap="none" sz="1400" b="1" i="0" u="none" baseline="0">
                <a:solidFill>
                  <a:srgbClr val="000000"/>
                </a:solidFill>
              </a:rPr>
              <a:t> </a:t>
            </a:r>
            <a:r>
              <a:rPr lang="en-US" cap="none" sz="1400" b="1" i="0" u="none" baseline="0">
                <a:solidFill>
                  <a:srgbClr val="000000"/>
                </a:solidFill>
              </a:rPr>
              <a:t>النشيطون</a:t>
            </a:r>
            <a:r>
              <a:rPr lang="en-US" cap="none" sz="1400" b="1" i="0" u="none" baseline="0">
                <a:solidFill>
                  <a:srgbClr val="000000"/>
                </a:solidFill>
              </a:rPr>
              <a:t> </a:t>
            </a:r>
            <a:r>
              <a:rPr lang="en-US" cap="none" sz="1400" b="1" i="0" u="none" baseline="0">
                <a:solidFill>
                  <a:srgbClr val="000000"/>
                </a:solidFill>
              </a:rPr>
              <a:t>اقتصادياً</a:t>
            </a:r>
            <a:r>
              <a:rPr lang="en-US" cap="none" sz="1400" b="1" i="0" u="none" baseline="0">
                <a:solidFill>
                  <a:srgbClr val="000000"/>
                </a:solidFill>
              </a:rPr>
              <a:t> </a:t>
            </a:r>
            <a:r>
              <a:rPr lang="en-US" cap="none" sz="1400" b="1" i="0" u="none" baseline="0">
                <a:solidFill>
                  <a:srgbClr val="000000"/>
                </a:solidFill>
              </a:rPr>
              <a:t>(15 سنة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a:t>
            </a:r>
            <a:r>
              <a:rPr lang="en-US" cap="none" sz="1400" b="1" i="0" u="none" baseline="0">
                <a:solidFill>
                  <a:srgbClr val="000000"/>
                </a:solidFill>
              </a:rPr>
              <a:t> </a:t>
            </a:r>
            <a:r>
              <a:rPr lang="en-US" cap="none" sz="1400" b="1" i="0" u="none" baseline="0">
                <a:solidFill>
                  <a:srgbClr val="000000"/>
                </a:solidFill>
              </a:rPr>
              <a:t>فئات</a:t>
            </a:r>
            <a:r>
              <a:rPr lang="en-US" cap="none" sz="1400" b="1" i="0" u="none" baseline="0">
                <a:solidFill>
                  <a:srgbClr val="000000"/>
                </a:solidFill>
              </a:rPr>
              <a:t> </a:t>
            </a:r>
            <a:r>
              <a:rPr lang="en-US" cap="none" sz="1400" b="1" i="0" u="none" baseline="0">
                <a:solidFill>
                  <a:srgbClr val="000000"/>
                </a:solidFill>
              </a:rPr>
              <a:t>العمر</a:t>
            </a:r>
            <a:r>
              <a:rPr lang="en-US" cap="none" sz="1400" b="1" i="0" u="none" baseline="0">
                <a:solidFill>
                  <a:srgbClr val="000000"/>
                </a:solidFill>
              </a:rPr>
              <a:t> </a:t>
            </a:r>
            <a:r>
              <a:rPr lang="en-US" cap="none" sz="1400" b="1" i="0" u="none" baseline="0">
                <a:solidFill>
                  <a:srgbClr val="000000"/>
                </a:solidFill>
              </a:rPr>
              <a:t>(بالألف) </a:t>
            </a:r>
            <a:r>
              <a:rPr lang="en-US" cap="none" sz="1400" b="1" i="0" u="none" baseline="0">
                <a:solidFill>
                  <a:srgbClr val="FFFFFF"/>
                </a:solidFill>
              </a:rPr>
              <a:t>1</a:t>
            </a:r>
            <a:r>
              <a:rPr lang="en-US" cap="none" sz="1400" b="1" i="0" u="none" baseline="0">
                <a:solidFill>
                  <a:srgbClr val="FFFFFF"/>
                </a:solidFill>
                <a:latin typeface="Arial"/>
                <a:ea typeface="Arial"/>
                <a:cs typeface="Arial"/>
              </a:rPr>
              <a:t>
</a:t>
            </a:r>
            <a:r>
              <a:rPr lang="en-US" cap="none" sz="1200" b="1" i="0" u="none" baseline="0">
                <a:solidFill>
                  <a:srgbClr val="000000"/>
                </a:solidFill>
                <a:latin typeface="Arial"/>
                <a:ea typeface="Arial"/>
                <a:cs typeface="Arial"/>
              </a:rPr>
              <a:t>ECONOMICALLY ACTIVE POPULATION (15 YEARS &amp; ABOVE)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BY GENDER &amp; AGE GROUP (THOUSAND)</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2021</a:t>
            </a:r>
          </a:p>
        </c:rich>
      </c:tx>
      <c:layout>
        <c:manualLayout>
          <c:xMode val="factor"/>
          <c:yMode val="factor"/>
          <c:x val="0.032"/>
          <c:y val="-0.0095"/>
        </c:manualLayout>
      </c:layout>
      <c:spPr>
        <a:noFill/>
        <a:ln w="3175">
          <a:noFill/>
        </a:ln>
      </c:spPr>
    </c:title>
    <c:plotArea>
      <c:layout>
        <c:manualLayout>
          <c:xMode val="edge"/>
          <c:yMode val="edge"/>
          <c:x val="0.03225"/>
          <c:y val="0.192"/>
          <c:w val="0.84025"/>
          <c:h val="0.7475"/>
        </c:manualLayout>
      </c:layout>
      <c:lineChart>
        <c:grouping val="standard"/>
        <c:varyColors val="0"/>
        <c:ser>
          <c:idx val="0"/>
          <c:order val="0"/>
          <c:tx>
            <c:strRef>
              <c:f>'18'!$B$23</c:f>
              <c:strCache>
                <c:ptCount val="1"/>
                <c:pt idx="0">
                  <c:v>ذكور Male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'18'!$A$24:$A$34</c:f>
              <c:strCache>
                <c:ptCount val="11"/>
                <c:pt idx="0">
                  <c:v>15 - 19</c:v>
                </c:pt>
                <c:pt idx="1">
                  <c:v>20 - 24</c:v>
                </c:pt>
                <c:pt idx="2">
                  <c:v>25 - 29</c:v>
                </c:pt>
                <c:pt idx="3">
                  <c:v>30 - 34</c:v>
                </c:pt>
                <c:pt idx="4">
                  <c:v>35 - 39</c:v>
                </c:pt>
                <c:pt idx="5">
                  <c:v>40 - 44</c:v>
                </c:pt>
                <c:pt idx="6">
                  <c:v>45 - 49</c:v>
                </c:pt>
                <c:pt idx="7">
                  <c:v>50 - 54</c:v>
                </c:pt>
                <c:pt idx="8">
                  <c:v>55 - 59</c:v>
                </c:pt>
                <c:pt idx="9">
                  <c:v>60 - 64</c:v>
                </c:pt>
                <c:pt idx="10">
                  <c:v>65 +</c:v>
                </c:pt>
              </c:strCache>
            </c:strRef>
          </c:cat>
          <c:val>
            <c:numRef>
              <c:f>'18'!$B$24:$B$34</c:f>
              <c:numCache>
                <c:ptCount val="11"/>
                <c:pt idx="0">
                  <c:v>3844</c:v>
                </c:pt>
                <c:pt idx="1">
                  <c:v>109370</c:v>
                </c:pt>
                <c:pt idx="2">
                  <c:v>251121</c:v>
                </c:pt>
                <c:pt idx="3">
                  <c:v>383686</c:v>
                </c:pt>
                <c:pt idx="4">
                  <c:v>305457</c:v>
                </c:pt>
                <c:pt idx="5">
                  <c:v>288135</c:v>
                </c:pt>
                <c:pt idx="6">
                  <c:v>152676</c:v>
                </c:pt>
                <c:pt idx="7">
                  <c:v>129625</c:v>
                </c:pt>
                <c:pt idx="8">
                  <c:v>57422</c:v>
                </c:pt>
                <c:pt idx="9">
                  <c:v>25329</c:v>
                </c:pt>
                <c:pt idx="10">
                  <c:v>6932</c:v>
                </c:pt>
              </c:numCache>
            </c:numRef>
          </c:val>
          <c:smooth val="0"/>
        </c:ser>
        <c:ser>
          <c:idx val="1"/>
          <c:order val="1"/>
          <c:tx>
            <c:strRef>
              <c:f>'18'!$C$23</c:f>
              <c:strCache>
                <c:ptCount val="1"/>
                <c:pt idx="0">
                  <c:v>إناث Female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'18'!$A$24:$A$34</c:f>
              <c:strCache>
                <c:ptCount val="11"/>
                <c:pt idx="0">
                  <c:v>15 - 19</c:v>
                </c:pt>
                <c:pt idx="1">
                  <c:v>20 - 24</c:v>
                </c:pt>
                <c:pt idx="2">
                  <c:v>25 - 29</c:v>
                </c:pt>
                <c:pt idx="3">
                  <c:v>30 - 34</c:v>
                </c:pt>
                <c:pt idx="4">
                  <c:v>35 - 39</c:v>
                </c:pt>
                <c:pt idx="5">
                  <c:v>40 - 44</c:v>
                </c:pt>
                <c:pt idx="6">
                  <c:v>45 - 49</c:v>
                </c:pt>
                <c:pt idx="7">
                  <c:v>50 - 54</c:v>
                </c:pt>
                <c:pt idx="8">
                  <c:v>55 - 59</c:v>
                </c:pt>
                <c:pt idx="9">
                  <c:v>60 - 64</c:v>
                </c:pt>
                <c:pt idx="10">
                  <c:v>65 +</c:v>
                </c:pt>
              </c:strCache>
            </c:strRef>
          </c:cat>
          <c:val>
            <c:numRef>
              <c:f>'18'!$C$24:$C$34</c:f>
              <c:numCache>
                <c:ptCount val="11"/>
                <c:pt idx="0">
                  <c:v>4327</c:v>
                </c:pt>
                <c:pt idx="1">
                  <c:v>36046</c:v>
                </c:pt>
                <c:pt idx="2">
                  <c:v>56666</c:v>
                </c:pt>
                <c:pt idx="3">
                  <c:v>69939</c:v>
                </c:pt>
                <c:pt idx="4">
                  <c:v>49043</c:v>
                </c:pt>
                <c:pt idx="5">
                  <c:v>41291</c:v>
                </c:pt>
                <c:pt idx="6">
                  <c:v>26208</c:v>
                </c:pt>
                <c:pt idx="7">
                  <c:v>13639</c:v>
                </c:pt>
                <c:pt idx="8">
                  <c:v>7862</c:v>
                </c:pt>
                <c:pt idx="9">
                  <c:v>2202</c:v>
                </c:pt>
                <c:pt idx="10">
                  <c:v>764</c:v>
                </c:pt>
              </c:numCache>
            </c:numRef>
          </c:val>
          <c:smooth val="0"/>
        </c:ser>
        <c:marker val="1"/>
        <c:axId val="28579283"/>
        <c:axId val="55886956"/>
      </c:lineChart>
      <c:catAx>
        <c:axId val="2857928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Age groups  </a:t>
                </a:r>
                <a:r>
                  <a:rPr lang="en-US" cap="none" sz="1000" b="1" i="0" u="none" baseline="0">
                    <a:solidFill>
                      <a:srgbClr val="000000"/>
                    </a:solidFill>
                    <a:latin typeface="Arial"/>
                    <a:ea typeface="Arial"/>
                    <a:cs typeface="Arial"/>
                  </a:rPr>
                  <a:t>فئات</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العمر</a:t>
                </a:r>
                <a:r>
                  <a:rPr lang="en-US" cap="none" sz="1000" b="1" i="0" u="none" baseline="0">
                    <a:solidFill>
                      <a:srgbClr val="000000"/>
                    </a:solidFill>
                    <a:latin typeface="Arial"/>
                    <a:ea typeface="Arial"/>
                    <a:cs typeface="Arial"/>
                  </a:rPr>
                  <a:t>   </a:t>
                </a:r>
              </a:p>
            </c:rich>
          </c:tx>
          <c:layout>
            <c:manualLayout>
              <c:xMode val="factor"/>
              <c:yMode val="factor"/>
              <c:x val="-0.011"/>
              <c:y val="0.0072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5886956"/>
        <c:crosses val="autoZero"/>
        <c:auto val="1"/>
        <c:lblOffset val="100"/>
        <c:tickLblSkip val="1"/>
        <c:noMultiLvlLbl val="0"/>
      </c:catAx>
      <c:valAx>
        <c:axId val="55886956"/>
        <c:scaling>
          <c:orientation val="minMax"/>
        </c:scaling>
        <c:axPos val="l"/>
        <c:title>
          <c:tx>
            <c:rich>
              <a:bodyPr vert="horz" rot="0" anchor="ctr"/>
              <a:lstStyle/>
              <a:p>
                <a:pPr algn="ctr">
                  <a:defRPr/>
                </a:pPr>
                <a:r>
                  <a:rPr lang="en-US" cap="none" sz="1000" b="1" i="0" u="none" baseline="0">
                    <a:solidFill>
                      <a:srgbClr val="000000"/>
                    </a:solidFill>
                    <a:latin typeface="Arial"/>
                    <a:ea typeface="Arial"/>
                    <a:cs typeface="Arial"/>
                  </a:rPr>
                  <a:t>بالألف</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Thousands</a:t>
                </a:r>
              </a:p>
            </c:rich>
          </c:tx>
          <c:layout>
            <c:manualLayout>
              <c:xMode val="factor"/>
              <c:yMode val="factor"/>
              <c:x val="0.02875"/>
              <c:y val="0.142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8579283"/>
        <c:crossesAt val="1"/>
        <c:crossBetween val="between"/>
        <c:dispUnits>
          <c:builtInUnit val="thousands"/>
        </c:dispUnits>
      </c:valAx>
      <c:spPr>
        <a:solidFill>
          <a:srgbClr val="E5EEF7"/>
        </a:solidFill>
        <a:ln w="3175">
          <a:noFill/>
        </a:ln>
      </c:spPr>
    </c:plotArea>
    <c:legend>
      <c:legendPos val="r"/>
      <c:layout>
        <c:manualLayout>
          <c:xMode val="edge"/>
          <c:yMode val="edge"/>
          <c:x val="0.69775"/>
          <c:y val="0.2435"/>
          <c:w val="0.121"/>
          <c:h val="0.0792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 النشيطون اقتصادياً (</a:t>
            </a:r>
            <a:r>
              <a:rPr lang="en-US" cap="none" sz="1400" b="1" i="0" u="none" baseline="0">
                <a:solidFill>
                  <a:srgbClr val="000000"/>
                </a:solidFill>
                <a:latin typeface="Arial"/>
                <a:ea typeface="Arial"/>
                <a:cs typeface="Arial"/>
              </a:rPr>
              <a:t>15 سنة </a:t>
            </a:r>
            <a:r>
              <a:rPr lang="en-US" cap="none" sz="1400" b="1" i="0" u="none" baseline="0">
                <a:solidFill>
                  <a:srgbClr val="000000"/>
                </a:solidFill>
                <a:latin typeface="Arial"/>
                <a:ea typeface="Arial"/>
                <a:cs typeface="Arial"/>
              </a:rPr>
              <a:t>فأكثر) حسب النوع و الحالة التعليمية (بالألف</a:t>
            </a:r>
            <a:r>
              <a:rPr lang="en-US" cap="none" sz="1400" b="1" i="0" u="none" baseline="0">
                <a:solidFill>
                  <a:srgbClr val="000000"/>
                </a:solidFill>
                <a:latin typeface="Arial"/>
                <a:ea typeface="Arial"/>
                <a:cs typeface="Arial"/>
              </a:rPr>
              <a:t>) </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 ABOVE) BY GENDER 
</a:t>
            </a:r>
            <a:r>
              <a:rPr lang="en-US" cap="none" sz="1200" b="1" i="0" u="none" baseline="0">
                <a:solidFill>
                  <a:srgbClr val="000000"/>
                </a:solidFill>
                <a:latin typeface="Arial"/>
                <a:ea typeface="Arial"/>
                <a:cs typeface="Arial"/>
              </a:rPr>
              <a:t>&amp; EDUCATIONAL STATUS (THOUSAND)
</a:t>
            </a:r>
            <a:r>
              <a:rPr lang="en-US" cap="none" sz="1200" b="1" i="0" u="none" baseline="0">
                <a:solidFill>
                  <a:srgbClr val="000000"/>
                </a:solidFill>
                <a:latin typeface="Arial"/>
                <a:ea typeface="Arial"/>
                <a:cs typeface="Arial"/>
              </a:rPr>
              <a:t>2021</a:t>
            </a:r>
          </a:p>
        </c:rich>
      </c:tx>
      <c:layout>
        <c:manualLayout>
          <c:xMode val="factor"/>
          <c:yMode val="factor"/>
          <c:x val="-0.001"/>
          <c:y val="-0.00775"/>
        </c:manualLayout>
      </c:layout>
      <c:spPr>
        <a:noFill/>
        <a:ln w="3175">
          <a:noFill/>
        </a:ln>
      </c:spPr>
    </c:title>
    <c:plotArea>
      <c:layout>
        <c:manualLayout>
          <c:xMode val="edge"/>
          <c:yMode val="edge"/>
          <c:x val="0.0385"/>
          <c:y val="0.19575"/>
          <c:w val="0.93325"/>
          <c:h val="0.75575"/>
        </c:manualLayout>
      </c:layout>
      <c:barChart>
        <c:barDir val="col"/>
        <c:grouping val="clustered"/>
        <c:varyColors val="0"/>
        <c:ser>
          <c:idx val="0"/>
          <c:order val="0"/>
          <c:tx>
            <c:strRef>
              <c:f>'19'!$B$25</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'19'!$A$26:$A$30</c:f>
              <c:strCache>
                <c:ptCount val="5"/>
                <c:pt idx="0">
                  <c:v>اقل من الابتدائي
 Less than primary</c:v>
                </c:pt>
                <c:pt idx="1">
                  <c:v>الابتدائي 
 Primary</c:v>
                </c:pt>
                <c:pt idx="2">
                  <c:v>الاعدادي والثانوي وتدريب مهني 
 Preparatory &amp; Secondary &amp; Vocational Training </c:v>
                </c:pt>
                <c:pt idx="3">
                  <c:v>دبلوم اقل من الجامعة
 Pre.U. Diploma</c:v>
                </c:pt>
                <c:pt idx="4">
                  <c:v>جامعي فما فوق
 University and above
</c:v>
                </c:pt>
              </c:strCache>
            </c:strRef>
          </c:cat>
          <c:val>
            <c:numRef>
              <c:f>'19'!$B$26:$B$30</c:f>
              <c:numCache>
                <c:ptCount val="5"/>
                <c:pt idx="0">
                  <c:v>178383</c:v>
                </c:pt>
                <c:pt idx="1">
                  <c:v>348994</c:v>
                </c:pt>
                <c:pt idx="2">
                  <c:v>718777</c:v>
                </c:pt>
                <c:pt idx="3">
                  <c:v>44705</c:v>
                </c:pt>
                <c:pt idx="4">
                  <c:v>422738</c:v>
                </c:pt>
              </c:numCache>
            </c:numRef>
          </c:val>
        </c:ser>
        <c:ser>
          <c:idx val="1"/>
          <c:order val="1"/>
          <c:tx>
            <c:strRef>
              <c:f>'19'!$C$25</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'19'!$A$26:$A$30</c:f>
              <c:strCache>
                <c:ptCount val="5"/>
                <c:pt idx="0">
                  <c:v>اقل من الابتدائي
 Less than primary</c:v>
                </c:pt>
                <c:pt idx="1">
                  <c:v>الابتدائي 
 Primary</c:v>
                </c:pt>
                <c:pt idx="2">
                  <c:v>الاعدادي والثانوي وتدريب مهني 
 Preparatory &amp; Secondary &amp; Vocational Training </c:v>
                </c:pt>
                <c:pt idx="3">
                  <c:v>دبلوم اقل من الجامعة
 Pre.U. Diploma</c:v>
                </c:pt>
                <c:pt idx="4">
                  <c:v>جامعي فما فوق
 University and above
</c:v>
                </c:pt>
              </c:strCache>
            </c:strRef>
          </c:cat>
          <c:val>
            <c:numRef>
              <c:f>'19'!$C$26:$C$30</c:f>
              <c:numCache>
                <c:ptCount val="5"/>
                <c:pt idx="0">
                  <c:v>14729</c:v>
                </c:pt>
                <c:pt idx="1">
                  <c:v>25892</c:v>
                </c:pt>
                <c:pt idx="2">
                  <c:v>119570</c:v>
                </c:pt>
                <c:pt idx="3">
                  <c:v>12026</c:v>
                </c:pt>
                <c:pt idx="4">
                  <c:v>135770</c:v>
                </c:pt>
              </c:numCache>
            </c:numRef>
          </c:val>
        </c:ser>
        <c:overlap val="-5"/>
        <c:gapWidth val="276"/>
        <c:axId val="33220557"/>
        <c:axId val="30549558"/>
      </c:barChart>
      <c:catAx>
        <c:axId val="3322055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Educational Status </a:t>
                </a:r>
                <a:r>
                  <a:rPr lang="en-US" cap="none" sz="1200" b="1" i="0" u="none" baseline="0">
                    <a:solidFill>
                      <a:srgbClr val="000000"/>
                    </a:solidFill>
                    <a:latin typeface="Arial"/>
                    <a:ea typeface="Arial"/>
                    <a:cs typeface="Arial"/>
                  </a:rPr>
                  <a:t>الحالة</a:t>
                </a:r>
                <a:r>
                  <a:rPr lang="en-US" cap="none" sz="1200" b="1" i="0" u="none" baseline="0">
                    <a:solidFill>
                      <a:srgbClr val="000000"/>
                    </a:solidFill>
                  </a:rPr>
                  <a:t> </a:t>
                </a:r>
                <a:r>
                  <a:rPr lang="en-US" cap="none" sz="1200" b="1" i="0" u="none" baseline="0">
                    <a:solidFill>
                      <a:srgbClr val="000000"/>
                    </a:solidFill>
                    <a:latin typeface="Arial"/>
                    <a:ea typeface="Arial"/>
                    <a:cs typeface="Arial"/>
                  </a:rPr>
                  <a:t>التعليمية</a:t>
                </a:r>
                <a:r>
                  <a:rPr lang="en-US" cap="none" sz="1200" b="1" i="0" u="none" baseline="0">
                    <a:solidFill>
                      <a:srgbClr val="000000"/>
                    </a:solidFill>
                  </a:rPr>
                  <a:t> </a:t>
                </a:r>
              </a:p>
            </c:rich>
          </c:tx>
          <c:layout>
            <c:manualLayout>
              <c:xMode val="factor"/>
              <c:yMode val="factor"/>
              <c:x val="-0.01925"/>
              <c:y val="-0.0002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0549558"/>
        <c:crosses val="autoZero"/>
        <c:auto val="1"/>
        <c:lblOffset val="100"/>
        <c:tickLblSkip val="1"/>
        <c:noMultiLvlLbl val="0"/>
      </c:catAx>
      <c:valAx>
        <c:axId val="30549558"/>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3220557"/>
        <c:crossesAt val="1"/>
        <c:crossBetween val="between"/>
        <c:dispUnits>
          <c:builtInUnit val="thousands"/>
          <c:dispUnitsLbl>
            <c:layout>
              <c:manualLayout>
                <c:xMode val="edge"/>
                <c:yMode val="edge"/>
                <c:x val="-0.1515"/>
                <c:y val="-0.060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66025"/>
          <c:y val="0.1605"/>
          <c:w val="0.30225"/>
          <c:h val="0.048"/>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النشيطون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اقتصادياً</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15 </a:t>
            </a:r>
            <a:r>
              <a:rPr lang="en-US" cap="none" sz="1400" b="1" i="0" u="none" baseline="0">
                <a:solidFill>
                  <a:srgbClr val="000000"/>
                </a:solidFill>
                <a:latin typeface="Arial"/>
                <a:ea typeface="Arial"/>
                <a:cs typeface="Arial"/>
              </a:rPr>
              <a:t>سنة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فأكثر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النشاط</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الاقتصادي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بالألف</a:t>
            </a:r>
            <a:r>
              <a:rPr lang="en-US" cap="none" sz="1400" b="1" i="0" u="none" baseline="0">
                <a:solidFill>
                  <a:srgbClr val="000000"/>
                </a:solidFill>
                <a:latin typeface="Arial"/>
                <a:ea typeface="Arial"/>
                <a:cs typeface="Arial"/>
              </a:rPr>
              <a:t>)</a:t>
            </a:r>
            <a:r>
              <a:rPr lang="en-US" cap="none" sz="1400" b="1" i="0" u="none" baseline="0">
                <a:solidFill>
                  <a:srgbClr val="000000"/>
                </a:solidFil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 ABOVE) BY ECONOMIC ACTIVE (THOUSAND)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2021</a:t>
            </a:r>
          </a:p>
        </c:rich>
      </c:tx>
      <c:layout>
        <c:manualLayout>
          <c:xMode val="factor"/>
          <c:yMode val="factor"/>
          <c:x val="0"/>
          <c:y val="-0.00775"/>
        </c:manualLayout>
      </c:layout>
      <c:spPr>
        <a:noFill/>
        <a:ln w="3175">
          <a:noFill/>
        </a:ln>
      </c:spPr>
    </c:title>
    <c:plotArea>
      <c:layout>
        <c:manualLayout>
          <c:xMode val="edge"/>
          <c:yMode val="edge"/>
          <c:x val="0.065"/>
          <c:y val="0.12375"/>
          <c:w val="0.90625"/>
          <c:h val="0.71325"/>
        </c:manualLayout>
      </c:layout>
      <c:barChart>
        <c:barDir val="bar"/>
        <c:grouping val="clustered"/>
        <c:varyColors val="0"/>
        <c:ser>
          <c:idx val="0"/>
          <c:order val="0"/>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'20'!$A$37:$A$53</c:f>
              <c:strCache>
                <c:ptCount val="17"/>
                <c:pt idx="0">
                  <c:v>التشييد Construction</c:v>
                </c:pt>
                <c:pt idx="1">
                  <c:v>تجارة الجملة والتجزئة Wholesale and retail trade </c:v>
                </c:pt>
                <c:pt idx="2">
                  <c:v>أنشطة الخدمات الإدارية وخدمات الدعم Administrative and support service activities </c:v>
                </c:pt>
                <c:pt idx="3">
                  <c:v>أنشطة الأُسَر المعيشية التي تستخدم أفراداً  Activities of households as employers</c:v>
                </c:pt>
                <c:pt idx="4">
                  <c:v>النقل والتخزين Transportation and storage</c:v>
                </c:pt>
                <c:pt idx="5">
                  <c:v>الإدارة العامة والدفاع؛ والضمان الاجتماعي الإلزامي Public administration and defence; compulsory social security</c:v>
                </c:pt>
                <c:pt idx="6">
                  <c:v>الصناعة التحويلية Manufacturing</c:v>
                </c:pt>
                <c:pt idx="7">
                  <c:v>الأنشطة في مجال صحة الإنسان والعمل الاجتماعي Human health and social work activities</c:v>
                </c:pt>
                <c:pt idx="8">
                  <c:v>أنشطة خدمات الإقامة والطعام Accommodation and food service activities</c:v>
                </c:pt>
                <c:pt idx="9">
                  <c:v>التعليم Education </c:v>
                </c:pt>
                <c:pt idx="10">
                  <c:v>الأنشطة المهنية والعلمية والتقنية Professional, scientific and technical activities</c:v>
                </c:pt>
                <c:pt idx="11">
                  <c:v>التعدين واستغلال المحاجر Mining and quarrying </c:v>
                </c:pt>
                <c:pt idx="12">
                  <c:v>الزراعة  والحراجة وصيد الأسماك Agriculture, forestry and fishing</c:v>
                </c:pt>
                <c:pt idx="13">
                  <c:v>الأنشطة المالية وأنشطة التأمين Financial and insurance activities</c:v>
                </c:pt>
                <c:pt idx="14">
                  <c:v>المعلومات والاتصالات Information and communication</c:v>
                </c:pt>
                <c:pt idx="15">
                  <c:v>الأنشطة العقارية Real estate activities</c:v>
                </c:pt>
                <c:pt idx="16">
                  <c:v>أخرى Others</c:v>
                </c:pt>
              </c:strCache>
            </c:strRef>
          </c:cat>
          <c:val>
            <c:numRef>
              <c:f>'20'!$D$37:$D$53</c:f>
              <c:numCache>
                <c:ptCount val="17"/>
                <c:pt idx="0">
                  <c:v>668041</c:v>
                </c:pt>
                <c:pt idx="1">
                  <c:v>245653</c:v>
                </c:pt>
                <c:pt idx="2">
                  <c:v>179033</c:v>
                </c:pt>
                <c:pt idx="3">
                  <c:v>160786</c:v>
                </c:pt>
                <c:pt idx="4">
                  <c:v>135917</c:v>
                </c:pt>
                <c:pt idx="5">
                  <c:v>111198</c:v>
                </c:pt>
                <c:pt idx="6">
                  <c:v>106264</c:v>
                </c:pt>
                <c:pt idx="7">
                  <c:v>75785</c:v>
                </c:pt>
                <c:pt idx="8">
                  <c:v>75151</c:v>
                </c:pt>
                <c:pt idx="9">
                  <c:v>57408</c:v>
                </c:pt>
                <c:pt idx="10">
                  <c:v>49004</c:v>
                </c:pt>
                <c:pt idx="11">
                  <c:v>33684</c:v>
                </c:pt>
                <c:pt idx="12">
                  <c:v>26719</c:v>
                </c:pt>
                <c:pt idx="13">
                  <c:v>21675</c:v>
                </c:pt>
                <c:pt idx="14">
                  <c:v>20890</c:v>
                </c:pt>
                <c:pt idx="15">
                  <c:v>16112</c:v>
                </c:pt>
                <c:pt idx="16">
                  <c:v>38264</c:v>
                </c:pt>
              </c:numCache>
            </c:numRef>
          </c:val>
        </c:ser>
        <c:gapWidth val="38"/>
        <c:axId val="6510567"/>
        <c:axId val="58595104"/>
      </c:barChart>
      <c:catAx>
        <c:axId val="6510567"/>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595104"/>
        <c:crosses val="autoZero"/>
        <c:auto val="1"/>
        <c:lblOffset val="100"/>
        <c:tickLblSkip val="1"/>
        <c:noMultiLvlLbl val="0"/>
      </c:catAx>
      <c:valAx>
        <c:axId val="58595104"/>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510567"/>
        <c:crossesAt val="1"/>
        <c:crossBetween val="between"/>
        <c:dispUnits>
          <c:builtInUnit val="thousands"/>
          <c:dispUnitsLbl>
            <c:layout>
              <c:manualLayout>
                <c:xMode val="edge"/>
                <c:yMode val="edge"/>
                <c:x val="-0.264"/>
                <c:y val="-0.078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النشيطون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اقتصادياً</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15 </a:t>
            </a:r>
            <a:r>
              <a:rPr lang="en-US" cap="none" sz="1400" b="1" i="0" u="none" baseline="0">
                <a:solidFill>
                  <a:srgbClr val="000000"/>
                </a:solidFill>
                <a:latin typeface="Arial"/>
                <a:ea typeface="Arial"/>
                <a:cs typeface="Arial"/>
              </a:rPr>
              <a:t>سنة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فأكثر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الجنسية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والقطاع</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(بالألف) </a:t>
            </a:r>
            <a:r>
              <a:rPr lang="en-US" cap="none" sz="1400" b="1" i="0" u="none" baseline="0">
                <a:solidFill>
                  <a:srgbClr val="FFFFFF"/>
                </a:solidFill>
                <a:latin typeface="Arial"/>
                <a:ea typeface="Arial"/>
                <a:cs typeface="Aria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&amp;ABOVE) 
</a:t>
            </a:r>
            <a:r>
              <a:rPr lang="en-US" cap="none" sz="1200" b="1" i="0" u="none" baseline="0">
                <a:solidFill>
                  <a:srgbClr val="000000"/>
                </a:solidFill>
                <a:latin typeface="Arial"/>
                <a:ea typeface="Arial"/>
                <a:cs typeface="Arial"/>
              </a:rPr>
              <a:t> BY NATIONALITY &amp; SECTOR  (THOUSANDS) </a:t>
            </a:r>
            <a:r>
              <a:rPr lang="en-US" cap="none" sz="1200" b="1" i="0" u="none" baseline="0">
                <a:solidFill>
                  <a:srgbClr val="FFFFFF"/>
                </a:solidFill>
                <a:latin typeface="Arial"/>
                <a:ea typeface="Arial"/>
                <a:cs typeface="Arial"/>
              </a:rPr>
              <a:t>
</a:t>
            </a:r>
            <a:r>
              <a:rPr lang="en-US" cap="none" sz="1200" b="1" i="0" u="none" baseline="0">
                <a:solidFill>
                  <a:srgbClr val="000000"/>
                </a:solidFill>
                <a:latin typeface="Arial"/>
                <a:ea typeface="Arial"/>
                <a:cs typeface="Arial"/>
              </a:rPr>
              <a:t>2021</a:t>
            </a:r>
          </a:p>
        </c:rich>
      </c:tx>
      <c:layout>
        <c:manualLayout>
          <c:xMode val="factor"/>
          <c:yMode val="factor"/>
          <c:x val="-0.001"/>
          <c:y val="-0.00775"/>
        </c:manualLayout>
      </c:layout>
      <c:spPr>
        <a:noFill/>
        <a:ln w="3175">
          <a:noFill/>
        </a:ln>
      </c:spPr>
    </c:title>
    <c:plotArea>
      <c:layout>
        <c:manualLayout>
          <c:xMode val="edge"/>
          <c:yMode val="edge"/>
          <c:x val="0.01675"/>
          <c:y val="0.1805"/>
          <c:w val="0.955"/>
          <c:h val="0.88925"/>
        </c:manualLayout>
      </c:layout>
      <c:barChart>
        <c:barDir val="col"/>
        <c:grouping val="clustered"/>
        <c:varyColors val="0"/>
        <c:ser>
          <c:idx val="0"/>
          <c:order val="0"/>
          <c:tx>
            <c:strRef>
              <c:f>'21'!$B$20</c:f>
              <c:strCache>
                <c:ptCount val="1"/>
                <c:pt idx="0">
                  <c:v>القطريون Qataris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'21'!$A$21:$A$27</c:f>
              <c:strCache>
                <c:ptCount val="7"/>
                <c:pt idx="0">
                  <c:v>غير ربحي
Non profit</c:v>
                </c:pt>
                <c:pt idx="1">
                  <c:v>دبلوماسى / دولى / اقليمى 
 Diplomatic/International/Regional</c:v>
                </c:pt>
                <c:pt idx="2">
                  <c:v>مختلط
Mixed </c:v>
                </c:pt>
                <c:pt idx="3">
                  <c:v>مؤسسة / شركة حكومية 
Government Company/ Corporation   </c:v>
                </c:pt>
                <c:pt idx="4">
                  <c:v>إدارة حكومية 
Government Department </c:v>
                </c:pt>
                <c:pt idx="5">
                  <c:v>منزلى
Domestic</c:v>
                </c:pt>
                <c:pt idx="6">
                  <c:v>خاص 
Private </c:v>
                </c:pt>
              </c:strCache>
            </c:strRef>
          </c:cat>
          <c:val>
            <c:numRef>
              <c:f>'21'!$B$21:$B$27</c:f>
              <c:numCache>
                <c:ptCount val="7"/>
                <c:pt idx="0">
                  <c:v>331</c:v>
                </c:pt>
                <c:pt idx="1">
                  <c:v>262</c:v>
                </c:pt>
                <c:pt idx="2">
                  <c:v>9728</c:v>
                </c:pt>
                <c:pt idx="3">
                  <c:v>13494</c:v>
                </c:pt>
                <c:pt idx="4">
                  <c:v>82135</c:v>
                </c:pt>
                <c:pt idx="5">
                  <c:v>0</c:v>
                </c:pt>
                <c:pt idx="6">
                  <c:v>9555</c:v>
                </c:pt>
              </c:numCache>
            </c:numRef>
          </c:val>
        </c:ser>
        <c:ser>
          <c:idx val="1"/>
          <c:order val="1"/>
          <c:tx>
            <c:strRef>
              <c:f>'21'!$C$20</c:f>
              <c:strCache>
                <c:ptCount val="1"/>
                <c:pt idx="0">
                  <c:v>غير القطريين Non-Qataris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'21'!$A$21:$A$27</c:f>
              <c:strCache>
                <c:ptCount val="7"/>
                <c:pt idx="0">
                  <c:v>غير ربحي
Non profit</c:v>
                </c:pt>
                <c:pt idx="1">
                  <c:v>دبلوماسى / دولى / اقليمى 
 Diplomatic/International/Regional</c:v>
                </c:pt>
                <c:pt idx="2">
                  <c:v>مختلط
Mixed </c:v>
                </c:pt>
                <c:pt idx="3">
                  <c:v>مؤسسة / شركة حكومية 
Government Company/ Corporation   </c:v>
                </c:pt>
                <c:pt idx="4">
                  <c:v>إدارة حكومية 
Government Department </c:v>
                </c:pt>
                <c:pt idx="5">
                  <c:v>منزلى
Domestic</c:v>
                </c:pt>
                <c:pt idx="6">
                  <c:v>خاص 
Private </c:v>
                </c:pt>
              </c:strCache>
            </c:strRef>
          </c:cat>
          <c:val>
            <c:numRef>
              <c:f>'21'!$C$21:$C$27</c:f>
              <c:numCache>
                <c:ptCount val="7"/>
                <c:pt idx="0">
                  <c:v>1572</c:v>
                </c:pt>
                <c:pt idx="1">
                  <c:v>6835</c:v>
                </c:pt>
                <c:pt idx="2">
                  <c:v>23042</c:v>
                </c:pt>
                <c:pt idx="3">
                  <c:v>52992</c:v>
                </c:pt>
                <c:pt idx="4">
                  <c:v>76734</c:v>
                </c:pt>
                <c:pt idx="5">
                  <c:v>160786</c:v>
                </c:pt>
                <c:pt idx="6">
                  <c:v>1584118</c:v>
                </c:pt>
              </c:numCache>
            </c:numRef>
          </c:val>
        </c:ser>
        <c:overlap val="-5"/>
        <c:axId val="57593889"/>
        <c:axId val="48582954"/>
      </c:barChart>
      <c:catAx>
        <c:axId val="57593889"/>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48582954"/>
        <c:crosses val="autoZero"/>
        <c:auto val="1"/>
        <c:lblOffset val="100"/>
        <c:tickLblSkip val="1"/>
        <c:noMultiLvlLbl val="0"/>
      </c:catAx>
      <c:valAx>
        <c:axId val="48582954"/>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7593889"/>
        <c:crossesAt val="1"/>
        <c:crossBetween val="between"/>
        <c:dispUnits>
          <c:builtInUnit val="thousands"/>
          <c:dispUnitsLbl>
            <c:layout>
              <c:manualLayout>
                <c:xMode val="edge"/>
                <c:yMode val="edge"/>
                <c:x val="-0.006"/>
                <c:y val="-0.020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20425"/>
          <c:y val="0.13125"/>
          <c:w val="0.515"/>
          <c:h val="0.0665"/>
        </c:manualLayout>
      </c:layout>
      <c:overlay val="0"/>
      <c:spPr>
        <a:noFill/>
        <a:ln w="3175">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متوسط</a:t>
            </a:r>
            <a:r>
              <a:rPr lang="en-US" cap="none" sz="1400" b="1" i="0" u="none" baseline="0">
                <a:solidFill>
                  <a:srgbClr val="000000"/>
                </a:solidFill>
              </a:rPr>
              <a:t> </a:t>
            </a:r>
            <a:r>
              <a:rPr lang="en-US" cap="none" sz="1400" b="1" i="0" u="none" baseline="0">
                <a:solidFill>
                  <a:srgbClr val="000000"/>
                </a:solidFill>
              </a:rPr>
              <a:t>الأجر</a:t>
            </a:r>
            <a:r>
              <a:rPr lang="en-US" cap="none" sz="1400" b="1" i="0" u="none" baseline="0">
                <a:solidFill>
                  <a:srgbClr val="000000"/>
                </a:solidFill>
              </a:rPr>
              <a:t> </a:t>
            </a:r>
            <a:r>
              <a:rPr lang="en-US" cap="none" sz="1400" b="1" i="0" u="none" baseline="0">
                <a:solidFill>
                  <a:srgbClr val="000000"/>
                </a:solidFill>
              </a:rPr>
              <a:t>الشهري</a:t>
            </a:r>
            <a:r>
              <a:rPr lang="en-US" cap="none" sz="1400" b="1" i="0" u="none" baseline="0">
                <a:solidFill>
                  <a:srgbClr val="000000"/>
                </a:solidFill>
              </a:rPr>
              <a:t>(</a:t>
            </a:r>
            <a:r>
              <a:rPr lang="en-US" cap="none" sz="1400" b="1" i="0" u="none" baseline="0">
                <a:solidFill>
                  <a:srgbClr val="000000"/>
                </a:solidFill>
              </a:rPr>
              <a:t>بالريال</a:t>
            </a:r>
            <a:r>
              <a:rPr lang="en-US" cap="none" sz="1400" b="1" i="0" u="none" baseline="0">
                <a:solidFill>
                  <a:srgbClr val="000000"/>
                </a:solidFill>
              </a:rPr>
              <a:t> </a:t>
            </a:r>
            <a:r>
              <a:rPr lang="en-US" cap="none" sz="1400" b="1" i="0" u="none" baseline="0">
                <a:solidFill>
                  <a:srgbClr val="000000"/>
                </a:solidFill>
              </a:rPr>
              <a:t>القطري</a:t>
            </a:r>
            <a:r>
              <a:rPr lang="en-US" cap="none" sz="1400" b="1" i="0" u="none" baseline="0">
                <a:solidFill>
                  <a:srgbClr val="000000"/>
                </a:solidFill>
              </a:rPr>
              <a:t>) </a:t>
            </a:r>
            <a:r>
              <a:rPr lang="en-US" cap="none" sz="1400" b="1" i="0" u="none" baseline="0">
                <a:solidFill>
                  <a:srgbClr val="000000"/>
                </a:solidFill>
              </a:rPr>
              <a:t>للمشتغلين</a:t>
            </a:r>
            <a:r>
              <a:rPr lang="en-US" cap="none" sz="1400" b="1" i="0" u="none" baseline="0">
                <a:solidFill>
                  <a:srgbClr val="000000"/>
                </a:solidFill>
              </a:rPr>
              <a:t> </a:t>
            </a:r>
            <a:r>
              <a:rPr lang="en-US" cap="none" sz="1400" b="1" i="0" u="none" baseline="0">
                <a:solidFill>
                  <a:srgbClr val="000000"/>
                </a:solidFill>
              </a:rPr>
              <a:t>بأجر</a:t>
            </a:r>
            <a:r>
              <a:rPr lang="en-US" cap="none" sz="1400" b="1" i="0" u="none" baseline="0">
                <a:solidFill>
                  <a:srgbClr val="000000"/>
                </a:solidFill>
              </a:rPr>
              <a:t> (</a:t>
            </a:r>
            <a:r>
              <a:rPr lang="en-US" cap="none" sz="1400" b="1" i="0" u="none" baseline="0">
                <a:solidFill>
                  <a:srgbClr val="000000"/>
                </a:solidFill>
              </a:rPr>
              <a:t>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والمهنة</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بالألف</a:t>
            </a:r>
            <a:r>
              <a:rPr lang="en-US" cap="none" sz="1400" b="1" i="0" u="none" baseline="0">
                <a:solidFill>
                  <a:srgbClr val="000000"/>
                </a:solidFil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MONTHLY AVERAGE </a:t>
            </a:r>
            <a:r>
              <a:rPr lang="en-US" cap="none" sz="1400" b="1" i="0" u="none" baseline="0">
                <a:solidFill>
                  <a:srgbClr val="000000"/>
                </a:solidFill>
              </a:rPr>
              <a:t>WAGE (Q.R) FOR </a:t>
            </a:r>
            <a:r>
              <a:rPr lang="en-US" cap="none" sz="1200" b="1" i="0" u="none" baseline="0">
                <a:solidFill>
                  <a:srgbClr val="000000"/>
                </a:solidFill>
                <a:latin typeface="Arial"/>
                <a:ea typeface="Arial"/>
                <a:cs typeface="Arial"/>
              </a:rPr>
              <a:t>PAID EMPLOYMENT WORKERS (15 YEARS</a:t>
            </a:r>
            <a:r>
              <a:rPr lang="en-US" cap="none" sz="1200" b="1" i="0" u="none" baseline="0">
                <a:solidFill>
                  <a:srgbClr val="000000"/>
                </a:solidFill>
              </a:rPr>
              <a:t> &amp; </a:t>
            </a:r>
            <a:r>
              <a:rPr lang="en-US" cap="none" sz="1200" b="1" i="0" u="none" baseline="0">
                <a:solidFill>
                  <a:srgbClr val="000000"/>
                </a:solidFill>
                <a:latin typeface="Arial"/>
                <a:ea typeface="Arial"/>
                <a:cs typeface="Arial"/>
              </a:rPr>
              <a:t>ABOVE) BY GENDER &amp; OCUPPATION (THOUSANDS) 
</a:t>
            </a:r>
            <a:r>
              <a:rPr lang="en-US" cap="none" sz="1200" b="0" i="0" u="none" baseline="0">
                <a:solidFill>
                  <a:srgbClr val="000000"/>
                </a:solidFill>
              </a:rPr>
              <a:t> </a:t>
            </a:r>
            <a:r>
              <a:rPr lang="en-US" cap="none" sz="1200" b="1" i="0" u="none" baseline="0">
                <a:solidFill>
                  <a:srgbClr val="000000"/>
                </a:solidFill>
                <a:latin typeface="Arial"/>
                <a:ea typeface="Arial"/>
                <a:cs typeface="Arial"/>
              </a:rPr>
              <a:t>2021</a:t>
            </a:r>
          </a:p>
        </c:rich>
      </c:tx>
      <c:layout>
        <c:manualLayout>
          <c:xMode val="factor"/>
          <c:yMode val="factor"/>
          <c:x val="-0.001"/>
          <c:y val="-0.00775"/>
        </c:manualLayout>
      </c:layout>
      <c:spPr>
        <a:noFill/>
        <a:ln w="3175">
          <a:noFill/>
        </a:ln>
      </c:spPr>
    </c:title>
    <c:plotArea>
      <c:layout>
        <c:manualLayout>
          <c:xMode val="edge"/>
          <c:yMode val="edge"/>
          <c:x val="0.00825"/>
          <c:y val="0.183"/>
          <c:w val="0.97525"/>
          <c:h val="0.75225"/>
        </c:manualLayout>
      </c:layout>
      <c:barChart>
        <c:barDir val="bar"/>
        <c:grouping val="clustered"/>
        <c:varyColors val="0"/>
        <c:ser>
          <c:idx val="0"/>
          <c:order val="0"/>
          <c:tx>
            <c:strRef>
              <c:f>'22'!$B$20</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'22'!$A$21:$A$29</c:f>
              <c:strCache>
                <c:ptCount val="9"/>
                <c:pt idx="0">
                  <c:v>مشغلو الآلات والمعدات ومجمعوها Plant And Machine Operators And Assemblers</c:v>
                </c:pt>
                <c:pt idx="1">
                  <c:v>العمال المهرة في الزراعة وصيد الأسماك Skilled Agricultural And Fishery Workers</c:v>
                </c:pt>
                <c:pt idx="2">
                  <c:v>المهن العادية Elementary Occupations</c:v>
                </c:pt>
                <c:pt idx="3">
                  <c:v>العاملون في الحرف وما إليها من المهن Craft And Related Trades Workers</c:v>
                </c:pt>
                <c:pt idx="4">
                  <c:v>العاملون في الخدمات والباعة في المحلات التجارية والأسواق Service Workers And Shop And Market Sales Workers</c:v>
                </c:pt>
                <c:pt idx="5">
                  <c:v>الكتبة Clerks</c:v>
                </c:pt>
                <c:pt idx="6">
                  <c:v>الفنيون والإختصاصيون المساعدون Technicians And Associate Professionals</c:v>
                </c:pt>
                <c:pt idx="7">
                  <c:v>الإختصاصيون Professionals</c:v>
                </c:pt>
                <c:pt idx="8">
                  <c:v>المشرعون وموظفو الإدارة العليا والمديرون Legislators, Senior Officials And Managers</c:v>
                </c:pt>
              </c:strCache>
            </c:strRef>
          </c:cat>
          <c:val>
            <c:numRef>
              <c:f>'22'!$B$21:$B$29</c:f>
              <c:numCache>
                <c:ptCount val="9"/>
                <c:pt idx="0">
                  <c:v>3841</c:v>
                </c:pt>
                <c:pt idx="1">
                  <c:v>3010</c:v>
                </c:pt>
                <c:pt idx="2">
                  <c:v>3156</c:v>
                </c:pt>
                <c:pt idx="3">
                  <c:v>3927</c:v>
                </c:pt>
                <c:pt idx="4">
                  <c:v>7486</c:v>
                </c:pt>
                <c:pt idx="5">
                  <c:v>20277</c:v>
                </c:pt>
                <c:pt idx="6">
                  <c:v>23022</c:v>
                </c:pt>
                <c:pt idx="7">
                  <c:v>30547</c:v>
                </c:pt>
                <c:pt idx="8">
                  <c:v>43762</c:v>
                </c:pt>
              </c:numCache>
            </c:numRef>
          </c:val>
        </c:ser>
        <c:ser>
          <c:idx val="1"/>
          <c:order val="1"/>
          <c:tx>
            <c:strRef>
              <c:f>'22'!$C$20</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'22'!$A$21:$A$29</c:f>
              <c:strCache>
                <c:ptCount val="9"/>
                <c:pt idx="0">
                  <c:v>مشغلو الآلات والمعدات ومجمعوها Plant And Machine Operators And Assemblers</c:v>
                </c:pt>
                <c:pt idx="1">
                  <c:v>العمال المهرة في الزراعة وصيد الأسماك Skilled Agricultural And Fishery Workers</c:v>
                </c:pt>
                <c:pt idx="2">
                  <c:v>المهن العادية Elementary Occupations</c:v>
                </c:pt>
                <c:pt idx="3">
                  <c:v>العاملون في الحرف وما إليها من المهن Craft And Related Trades Workers</c:v>
                </c:pt>
                <c:pt idx="4">
                  <c:v>العاملون في الخدمات والباعة في المحلات التجارية والأسواق Service Workers And Shop And Market Sales Workers</c:v>
                </c:pt>
                <c:pt idx="5">
                  <c:v>الكتبة Clerks</c:v>
                </c:pt>
                <c:pt idx="6">
                  <c:v>الفنيون والإختصاصيون المساعدون Technicians And Associate Professionals</c:v>
                </c:pt>
                <c:pt idx="7">
                  <c:v>الإختصاصيون Professionals</c:v>
                </c:pt>
                <c:pt idx="8">
                  <c:v>المشرعون وموظفو الإدارة العليا والمديرون Legislators, Senior Officials And Managers</c:v>
                </c:pt>
              </c:strCache>
            </c:strRef>
          </c:cat>
          <c:val>
            <c:numRef>
              <c:f>'22'!$C$21:$C$29</c:f>
              <c:numCache>
                <c:ptCount val="9"/>
                <c:pt idx="0">
                  <c:v>3133</c:v>
                </c:pt>
                <c:pt idx="1">
                  <c:v>0</c:v>
                </c:pt>
                <c:pt idx="2">
                  <c:v>3051</c:v>
                </c:pt>
                <c:pt idx="3">
                  <c:v>3521</c:v>
                </c:pt>
                <c:pt idx="4">
                  <c:v>5712</c:v>
                </c:pt>
                <c:pt idx="5">
                  <c:v>17120</c:v>
                </c:pt>
                <c:pt idx="6">
                  <c:v>19586</c:v>
                </c:pt>
                <c:pt idx="7">
                  <c:v>23767</c:v>
                </c:pt>
                <c:pt idx="8">
                  <c:v>33618</c:v>
                </c:pt>
              </c:numCache>
            </c:numRef>
          </c:val>
        </c:ser>
        <c:overlap val="-5"/>
        <c:axId val="34593403"/>
        <c:axId val="42905172"/>
      </c:barChart>
      <c:catAx>
        <c:axId val="34593403"/>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2905172"/>
        <c:crosses val="autoZero"/>
        <c:auto val="1"/>
        <c:lblOffset val="100"/>
        <c:tickLblSkip val="1"/>
        <c:noMultiLvlLbl val="0"/>
      </c:catAx>
      <c:valAx>
        <c:axId val="42905172"/>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4593403"/>
        <c:crossesAt val="1"/>
        <c:crossBetween val="between"/>
        <c:dispUnits>
          <c:builtInUnit val="thousands"/>
          <c:dispUnitsLbl>
            <c:layout>
              <c:manualLayout>
                <c:xMode val="edge"/>
                <c:yMode val="edge"/>
                <c:x val="-0.34625"/>
                <c:y val="-0.21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676"/>
          <c:y val="0.13125"/>
          <c:w val="0.26475"/>
          <c:h val="0.048"/>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متوسط</a:t>
            </a:r>
            <a:r>
              <a:rPr lang="en-US" cap="none" sz="1400" b="1" i="0" u="none" baseline="0">
                <a:solidFill>
                  <a:srgbClr val="000000"/>
                </a:solidFill>
              </a:rPr>
              <a:t> </a:t>
            </a:r>
            <a:r>
              <a:rPr lang="en-US" cap="none" sz="1400" b="1" i="0" u="none" baseline="0">
                <a:solidFill>
                  <a:srgbClr val="000000"/>
                </a:solidFill>
              </a:rPr>
              <a:t>الأجر</a:t>
            </a:r>
            <a:r>
              <a:rPr lang="en-US" cap="none" sz="1400" b="1" i="0" u="none" baseline="0">
                <a:solidFill>
                  <a:srgbClr val="000000"/>
                </a:solidFill>
              </a:rPr>
              <a:t> </a:t>
            </a:r>
            <a:r>
              <a:rPr lang="en-US" cap="none" sz="1400" b="1" i="0" u="none" baseline="0">
                <a:solidFill>
                  <a:srgbClr val="000000"/>
                </a:solidFill>
              </a:rPr>
              <a:t>الشهري</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بالريال</a:t>
            </a:r>
            <a:r>
              <a:rPr lang="en-US" cap="none" sz="1400" b="1" i="0" u="none" baseline="0">
                <a:solidFill>
                  <a:srgbClr val="000000"/>
                </a:solidFill>
              </a:rPr>
              <a:t> </a:t>
            </a:r>
            <a:r>
              <a:rPr lang="en-US" cap="none" sz="1400" b="1" i="0" u="none" baseline="0">
                <a:solidFill>
                  <a:srgbClr val="000000"/>
                </a:solidFill>
              </a:rPr>
              <a:t>القطري</a:t>
            </a:r>
            <a:r>
              <a:rPr lang="en-US" cap="none" sz="1400" b="1" i="0" u="none" baseline="0">
                <a:solidFill>
                  <a:srgbClr val="000000"/>
                </a:solidFill>
              </a:rPr>
              <a:t>) </a:t>
            </a:r>
            <a:r>
              <a:rPr lang="en-US" cap="none" sz="1400" b="1" i="0" u="none" baseline="0">
                <a:solidFill>
                  <a:srgbClr val="000000"/>
                </a:solidFill>
              </a:rPr>
              <a:t>للمشتغلين</a:t>
            </a:r>
            <a:r>
              <a:rPr lang="en-US" cap="none" sz="1400" b="1" i="0" u="none" baseline="0">
                <a:solidFill>
                  <a:srgbClr val="000000"/>
                </a:solidFill>
              </a:rPr>
              <a:t> </a:t>
            </a:r>
            <a:r>
              <a:rPr lang="en-US" cap="none" sz="1400" b="1" i="0" u="none" baseline="0">
                <a:solidFill>
                  <a:srgbClr val="000000"/>
                </a:solidFill>
              </a:rPr>
              <a:t>بأجر</a:t>
            </a:r>
            <a:r>
              <a:rPr lang="en-US" cap="none" sz="1400" b="1" i="0" u="none" baseline="0">
                <a:solidFill>
                  <a:srgbClr val="000000"/>
                </a:solidFill>
              </a:rPr>
              <a:t> (</a:t>
            </a:r>
            <a:r>
              <a:rPr lang="en-US" cap="none" sz="1400" b="1" i="0" u="none" baseline="0">
                <a:solidFill>
                  <a:srgbClr val="000000"/>
                </a:solidFill>
              </a:rPr>
              <a:t>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والنشاط</a:t>
            </a:r>
            <a:r>
              <a:rPr lang="en-US" cap="none" sz="1400" b="1" i="0" u="none" baseline="0">
                <a:solidFill>
                  <a:srgbClr val="000000"/>
                </a:solidFill>
              </a:rPr>
              <a:t> </a:t>
            </a:r>
            <a:r>
              <a:rPr lang="en-US" cap="none" sz="1400" b="1" i="0" u="none" baseline="0">
                <a:solidFill>
                  <a:srgbClr val="000000"/>
                </a:solidFill>
              </a:rPr>
              <a:t>الإقتصادي</a:t>
            </a:r>
            <a:r>
              <a:rPr lang="en-US" cap="none" sz="1400" b="1" i="0" u="none" baseline="0">
                <a:solidFill>
                  <a:srgbClr val="000000"/>
                </a:solidFill>
              </a:rPr>
              <a:t> (</a:t>
            </a:r>
            <a:r>
              <a:rPr lang="en-US" cap="none" sz="1400" b="1" i="0" u="none" baseline="0">
                <a:solidFill>
                  <a:srgbClr val="000000"/>
                </a:solidFill>
              </a:rPr>
              <a:t>بالألف</a:t>
            </a:r>
            <a:r>
              <a:rPr lang="en-US" cap="none" sz="1400" b="1" i="0" u="none" baseline="0">
                <a:solidFill>
                  <a:srgbClr val="000000"/>
                </a:solidFill>
              </a:rPr>
              <a:t>)-</a:t>
            </a:r>
            <a:r>
              <a:rPr lang="en-US" cap="none" sz="1400" b="1" i="0" u="none" baseline="0">
                <a:solidFill>
                  <a:srgbClr val="000000"/>
                </a:solidFill>
              </a:rPr>
              <a:t>أعلى</a:t>
            </a:r>
            <a:r>
              <a:rPr lang="en-US" cap="none" sz="1400" b="1" i="0" u="none" baseline="0">
                <a:solidFill>
                  <a:srgbClr val="000000"/>
                </a:solidFill>
              </a:rPr>
              <a:t> </a:t>
            </a:r>
            <a:r>
              <a:rPr lang="en-US" cap="none" sz="1400" b="1" i="0" u="none" baseline="0">
                <a:solidFill>
                  <a:srgbClr val="000000"/>
                </a:solidFill>
              </a:rPr>
              <a:t>عشرة</a:t>
            </a:r>
            <a:r>
              <a:rPr lang="en-US" cap="none" sz="1400" b="1" i="0" u="none" baseline="0">
                <a:solidFill>
                  <a:srgbClr val="000000"/>
                </a:solidFill>
              </a:rPr>
              <a:t>
</a:t>
            </a:r>
            <a:r>
              <a:rPr lang="en-US" cap="none" sz="1200" b="1" i="0" u="none" baseline="0">
                <a:solidFill>
                  <a:srgbClr val="000000"/>
                </a:solidFill>
                <a:latin typeface="Arial"/>
                <a:ea typeface="Arial"/>
                <a:cs typeface="Arial"/>
              </a:rPr>
              <a:t>MONTHLY AVERAGE </a:t>
            </a:r>
            <a:r>
              <a:rPr lang="en-US" cap="none" sz="1400" b="1" i="0" u="none" baseline="0">
                <a:solidFill>
                  <a:srgbClr val="000000"/>
                </a:solidFill>
              </a:rPr>
              <a:t>WAGE (Q.R) FOR </a:t>
            </a:r>
            <a:r>
              <a:rPr lang="en-US" cap="none" sz="1200" b="1" i="0" u="none" baseline="0">
                <a:solidFill>
                  <a:srgbClr val="000000"/>
                </a:solidFill>
                <a:latin typeface="Arial"/>
                <a:ea typeface="Arial"/>
                <a:cs typeface="Arial"/>
              </a:rPr>
              <a:t>PAID EMPLOYMENT WORKERS (15 YEARS</a:t>
            </a:r>
            <a:r>
              <a:rPr lang="en-US" cap="none" sz="1200" b="1" i="0" u="none" baseline="0">
                <a:solidFill>
                  <a:srgbClr val="000000"/>
                </a:solidFill>
              </a:rPr>
              <a:t> &amp; </a:t>
            </a:r>
            <a:r>
              <a:rPr lang="en-US" cap="none" sz="1200" b="1" i="0" u="none" baseline="0">
                <a:solidFill>
                  <a:srgbClr val="000000"/>
                </a:solidFill>
                <a:latin typeface="Arial"/>
                <a:ea typeface="Arial"/>
                <a:cs typeface="Arial"/>
              </a:rPr>
              <a:t>ABOVE) BY GENDER &amp; ECONOMIC ACTIVITY(THOUSANDS) -Top10
</a:t>
            </a:r>
            <a:r>
              <a:rPr lang="en-US" cap="none" sz="1200" b="1" i="0" u="none" baseline="0">
                <a:solidFill>
                  <a:srgbClr val="000000"/>
                </a:solidFill>
              </a:rPr>
              <a:t>2021</a:t>
            </a:r>
          </a:p>
        </c:rich>
      </c:tx>
      <c:layout>
        <c:manualLayout>
          <c:xMode val="factor"/>
          <c:yMode val="factor"/>
          <c:x val="-0.001"/>
          <c:y val="-0.00775"/>
        </c:manualLayout>
      </c:layout>
      <c:spPr>
        <a:noFill/>
        <a:ln w="3175">
          <a:noFill/>
        </a:ln>
      </c:spPr>
    </c:title>
    <c:plotArea>
      <c:layout>
        <c:manualLayout>
          <c:xMode val="edge"/>
          <c:yMode val="edge"/>
          <c:x val="0.04"/>
          <c:y val="0.1525"/>
          <c:w val="0.93425"/>
          <c:h val="0.79975"/>
        </c:manualLayout>
      </c:layout>
      <c:barChart>
        <c:barDir val="bar"/>
        <c:grouping val="clustered"/>
        <c:varyColors val="0"/>
        <c:ser>
          <c:idx val="0"/>
          <c:order val="0"/>
          <c:tx>
            <c:strRef>
              <c:f>'23'!$B$34</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666699"/>
                    </a:solidFill>
                  </a:defRPr>
                </a:pPr>
              </a:p>
            </c:txPr>
            <c:showLegendKey val="0"/>
            <c:showVal val="1"/>
            <c:showBubbleSize val="0"/>
            <c:showCatName val="0"/>
            <c:showSerName val="0"/>
            <c:showPercent val="0"/>
          </c:dLbls>
          <c:cat>
            <c:strRef>
              <c:f>'23'!$A$35:$A$44</c:f>
              <c:strCache>
                <c:ptCount val="10"/>
                <c:pt idx="0">
                  <c:v>التعدين واستغلال المحاجر Mining and quarrying</c:v>
                </c:pt>
                <c:pt idx="1">
                  <c:v>الإدارة العامة والدفاع؛ والضمان الاجتماعي الإلزامي Public administration and defence; compulsory social security</c:v>
                </c:pt>
                <c:pt idx="2">
                  <c:v>الأنشطة المالية وأنشطة التأمين Financial and insurance activities</c:v>
                </c:pt>
                <c:pt idx="3">
                  <c:v>المعلومات والاتصالات Information and communication</c:v>
                </c:pt>
                <c:pt idx="4">
                  <c:v>أنشطة المنظمات والهيئات غير الخاضعة للولاية القضائية الوطنية Activities of extraterritorial organizations and bodies</c:v>
                </c:pt>
                <c:pt idx="5">
                  <c:v>إمدادات المياه وأنشطة الصرف وإدارة النفايات ومعالجتها  Water supply; sewerage, waste management and remediation activities</c:v>
                </c:pt>
                <c:pt idx="6">
                  <c:v>الفنون والترفيه والتسلية Arts, entertainment and recreation</c:v>
                </c:pt>
                <c:pt idx="7">
                  <c:v>إمدادات الكهرباء والغاز والبخار وتكييف الهواء Electricity, gas, steam and air conditioning supply</c:v>
                </c:pt>
                <c:pt idx="8">
                  <c:v>الأنشطة في مجال صحة الإنسان والعمل الاجتماعي Human health and social work activities</c:v>
                </c:pt>
                <c:pt idx="9">
                  <c:v>التعليم Education</c:v>
                </c:pt>
              </c:strCache>
            </c:strRef>
          </c:cat>
          <c:val>
            <c:numRef>
              <c:f>'23'!$B$35:$B$44</c:f>
              <c:numCache>
                <c:ptCount val="10"/>
                <c:pt idx="0">
                  <c:v>34064</c:v>
                </c:pt>
                <c:pt idx="1">
                  <c:v>30698</c:v>
                </c:pt>
                <c:pt idx="2">
                  <c:v>30244</c:v>
                </c:pt>
                <c:pt idx="3">
                  <c:v>30222</c:v>
                </c:pt>
                <c:pt idx="4">
                  <c:v>29547</c:v>
                </c:pt>
                <c:pt idx="5">
                  <c:v>26547</c:v>
                </c:pt>
                <c:pt idx="6">
                  <c:v>25759</c:v>
                </c:pt>
                <c:pt idx="7">
                  <c:v>25272</c:v>
                </c:pt>
                <c:pt idx="8">
                  <c:v>22674</c:v>
                </c:pt>
                <c:pt idx="9">
                  <c:v>22142</c:v>
                </c:pt>
              </c:numCache>
            </c:numRef>
          </c:val>
        </c:ser>
        <c:ser>
          <c:idx val="1"/>
          <c:order val="1"/>
          <c:tx>
            <c:strRef>
              <c:f>'23'!$C$34</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993366"/>
                    </a:solidFill>
                  </a:defRPr>
                </a:pPr>
              </a:p>
            </c:txPr>
            <c:showLegendKey val="0"/>
            <c:showVal val="1"/>
            <c:showBubbleSize val="0"/>
            <c:showCatName val="0"/>
            <c:showSerName val="0"/>
            <c:showPercent val="0"/>
          </c:dLbls>
          <c:cat>
            <c:strRef>
              <c:f>'23'!$A$35:$A$44</c:f>
              <c:strCache>
                <c:ptCount val="10"/>
                <c:pt idx="0">
                  <c:v>التعدين واستغلال المحاجر Mining and quarrying</c:v>
                </c:pt>
                <c:pt idx="1">
                  <c:v>الإدارة العامة والدفاع؛ والضمان الاجتماعي الإلزامي Public administration and defence; compulsory social security</c:v>
                </c:pt>
                <c:pt idx="2">
                  <c:v>الأنشطة المالية وأنشطة التأمين Financial and insurance activities</c:v>
                </c:pt>
                <c:pt idx="3">
                  <c:v>المعلومات والاتصالات Information and communication</c:v>
                </c:pt>
                <c:pt idx="4">
                  <c:v>أنشطة المنظمات والهيئات غير الخاضعة للولاية القضائية الوطنية Activities of extraterritorial organizations and bodies</c:v>
                </c:pt>
                <c:pt idx="5">
                  <c:v>إمدادات المياه وأنشطة الصرف وإدارة النفايات ومعالجتها  Water supply; sewerage, waste management and remediation activities</c:v>
                </c:pt>
                <c:pt idx="6">
                  <c:v>الفنون والترفيه والتسلية Arts, entertainment and recreation</c:v>
                </c:pt>
                <c:pt idx="7">
                  <c:v>إمدادات الكهرباء والغاز والبخار وتكييف الهواء Electricity, gas, steam and air conditioning supply</c:v>
                </c:pt>
                <c:pt idx="8">
                  <c:v>الأنشطة في مجال صحة الإنسان والعمل الاجتماعي Human health and social work activities</c:v>
                </c:pt>
                <c:pt idx="9">
                  <c:v>التعليم Education</c:v>
                </c:pt>
              </c:strCache>
            </c:strRef>
          </c:cat>
          <c:val>
            <c:numRef>
              <c:f>'23'!$C$35:$C$44</c:f>
              <c:numCache>
                <c:ptCount val="10"/>
                <c:pt idx="0">
                  <c:v>21322</c:v>
                </c:pt>
                <c:pt idx="1">
                  <c:v>26327</c:v>
                </c:pt>
                <c:pt idx="2">
                  <c:v>24960</c:v>
                </c:pt>
                <c:pt idx="3">
                  <c:v>22951</c:v>
                </c:pt>
                <c:pt idx="4">
                  <c:v>22382</c:v>
                </c:pt>
                <c:pt idx="5">
                  <c:v>18375</c:v>
                </c:pt>
                <c:pt idx="6">
                  <c:v>21734</c:v>
                </c:pt>
                <c:pt idx="7">
                  <c:v>23052</c:v>
                </c:pt>
                <c:pt idx="8">
                  <c:v>20372</c:v>
                </c:pt>
                <c:pt idx="9">
                  <c:v>22962</c:v>
                </c:pt>
              </c:numCache>
            </c:numRef>
          </c:val>
        </c:ser>
        <c:overlap val="-5"/>
        <c:axId val="50602229"/>
        <c:axId val="52766878"/>
      </c:barChart>
      <c:catAx>
        <c:axId val="50602229"/>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2766878"/>
        <c:crosses val="autoZero"/>
        <c:auto val="1"/>
        <c:lblOffset val="100"/>
        <c:tickLblSkip val="1"/>
        <c:noMultiLvlLbl val="0"/>
      </c:catAx>
      <c:valAx>
        <c:axId val="52766878"/>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0602229"/>
        <c:crossesAt val="1"/>
        <c:crossBetween val="between"/>
        <c:dispUnits>
          <c:builtInUnit val="thousands"/>
          <c:dispUnitsLbl>
            <c:layout>
              <c:manualLayout>
                <c:xMode val="edge"/>
                <c:yMode val="edge"/>
                <c:x val="-0.33825"/>
                <c:y val="-0.215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825"/>
          <c:y val="0.16275"/>
          <c:w val="0.1365"/>
          <c:h val="0.140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المتعطلون</a:t>
            </a:r>
            <a:r>
              <a:rPr lang="en-US" cap="none" sz="1400" b="1" i="0" u="none" baseline="0">
                <a:solidFill>
                  <a:srgbClr val="000000"/>
                </a:solidFill>
              </a:rPr>
              <a:t> (15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الجنسية</a:t>
            </a:r>
            <a:r>
              <a:rPr lang="en-US" cap="none" sz="1400" b="1" i="0" u="none" baseline="0">
                <a:solidFill>
                  <a:srgbClr val="000000"/>
                </a:solidFill>
              </a:rPr>
              <a:t> </a:t>
            </a:r>
            <a:r>
              <a:rPr lang="en-US" cap="none" sz="1400" b="1" i="0" u="none" baseline="0">
                <a:solidFill>
                  <a:srgbClr val="000000"/>
                </a:solidFill>
              </a:rPr>
              <a:t>والحالة</a:t>
            </a:r>
            <a:r>
              <a:rPr lang="en-US" cap="none" sz="1400" b="1" i="0" u="none" baseline="0">
                <a:solidFill>
                  <a:srgbClr val="000000"/>
                </a:solidFill>
              </a:rPr>
              <a:t> </a:t>
            </a:r>
            <a:r>
              <a:rPr lang="en-US" cap="none" sz="1400" b="1" i="0" u="none" baseline="0">
                <a:solidFill>
                  <a:srgbClr val="000000"/>
                </a:solidFill>
              </a:rPr>
              <a:t>التعليمية</a:t>
            </a:r>
            <a:r>
              <a:rPr lang="en-US" cap="none" sz="1400" b="0" i="0" u="none" baseline="0">
                <a:solidFill>
                  <a:srgbClr val="000000"/>
                </a:solidFill>
              </a:rPr>
              <a:t>
</a:t>
            </a:r>
            <a:r>
              <a:rPr lang="en-US" cap="none" sz="1200" b="1" i="0" u="none" baseline="0">
                <a:solidFill>
                  <a:srgbClr val="000000"/>
                </a:solidFill>
                <a:latin typeface="Arial"/>
                <a:ea typeface="Arial"/>
                <a:cs typeface="Arial"/>
              </a:rPr>
              <a:t>UNEMPLOYED (15 YEARS &amp; ABOVE) BY NATIONALITY &amp; EDUCATIONAL STATUS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2021</a:t>
            </a:r>
          </a:p>
        </c:rich>
      </c:tx>
      <c:layout>
        <c:manualLayout>
          <c:xMode val="factor"/>
          <c:yMode val="factor"/>
          <c:x val="0"/>
          <c:y val="-0.00775"/>
        </c:manualLayout>
      </c:layout>
      <c:spPr>
        <a:noFill/>
        <a:ln w="3175">
          <a:noFill/>
        </a:ln>
      </c:spPr>
    </c:title>
    <c:plotArea>
      <c:layout>
        <c:manualLayout>
          <c:xMode val="edge"/>
          <c:yMode val="edge"/>
          <c:x val="0.05175"/>
          <c:y val="0.2375"/>
          <c:w val="0.89525"/>
          <c:h val="0.71575"/>
        </c:manualLayout>
      </c:layout>
      <c:barChart>
        <c:barDir val="bar"/>
        <c:grouping val="clustered"/>
        <c:varyColors val="0"/>
        <c:ser>
          <c:idx val="0"/>
          <c:order val="0"/>
          <c:tx>
            <c:strRef>
              <c:f>'30'!$B$19</c:f>
              <c:strCache>
                <c:ptCount val="1"/>
                <c:pt idx="0">
                  <c:v>القطريون Qataris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'30'!$A$20:$A$24</c:f>
              <c:strCache>
                <c:ptCount val="5"/>
                <c:pt idx="0">
                  <c:v>ابتدائية 
Primary</c:v>
                </c:pt>
                <c:pt idx="1">
                  <c:v>إعدادية
Preparatory</c:v>
                </c:pt>
                <c:pt idx="2">
                  <c:v>ثانوية 
Secondary</c:v>
                </c:pt>
                <c:pt idx="3">
                  <c:v>دبلوم
Diploma</c:v>
                </c:pt>
                <c:pt idx="4">
                  <c:v>جامعي فما فوق
University and above</c:v>
                </c:pt>
              </c:strCache>
            </c:strRef>
          </c:cat>
          <c:val>
            <c:numRef>
              <c:f>'30'!$B$20:$B$24</c:f>
              <c:numCache>
                <c:ptCount val="5"/>
                <c:pt idx="0">
                  <c:v>34</c:v>
                </c:pt>
                <c:pt idx="1">
                  <c:v>81</c:v>
                </c:pt>
                <c:pt idx="2">
                  <c:v>196</c:v>
                </c:pt>
                <c:pt idx="3">
                  <c:v>0</c:v>
                </c:pt>
                <c:pt idx="4">
                  <c:v>116</c:v>
                </c:pt>
              </c:numCache>
            </c:numRef>
          </c:val>
        </c:ser>
        <c:ser>
          <c:idx val="1"/>
          <c:order val="1"/>
          <c:tx>
            <c:strRef>
              <c:f>'30'!$C$19</c:f>
              <c:strCache>
                <c:ptCount val="1"/>
                <c:pt idx="0">
                  <c:v>غير القطريين Non-Qataris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'30'!$A$20:$A$24</c:f>
              <c:strCache>
                <c:ptCount val="5"/>
                <c:pt idx="0">
                  <c:v>ابتدائية 
Primary</c:v>
                </c:pt>
                <c:pt idx="1">
                  <c:v>إعدادية
Preparatory</c:v>
                </c:pt>
                <c:pt idx="2">
                  <c:v>ثانوية 
Secondary</c:v>
                </c:pt>
                <c:pt idx="3">
                  <c:v>دبلوم
Diploma</c:v>
                </c:pt>
                <c:pt idx="4">
                  <c:v>جامعي فما فوق
University and above</c:v>
                </c:pt>
              </c:strCache>
            </c:strRef>
          </c:cat>
          <c:val>
            <c:numRef>
              <c:f>'30'!$C$20:$C$24</c:f>
              <c:numCache>
                <c:ptCount val="5"/>
                <c:pt idx="0">
                  <c:v>105</c:v>
                </c:pt>
                <c:pt idx="1">
                  <c:v>216</c:v>
                </c:pt>
                <c:pt idx="2">
                  <c:v>430</c:v>
                </c:pt>
                <c:pt idx="3">
                  <c:v>123</c:v>
                </c:pt>
                <c:pt idx="4">
                  <c:v>1449</c:v>
                </c:pt>
              </c:numCache>
            </c:numRef>
          </c:val>
        </c:ser>
        <c:overlap val="-5"/>
        <c:axId val="5139855"/>
        <c:axId val="46258696"/>
      </c:barChart>
      <c:catAx>
        <c:axId val="5139855"/>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6258696"/>
        <c:crosses val="autoZero"/>
        <c:auto val="1"/>
        <c:lblOffset val="100"/>
        <c:tickLblSkip val="1"/>
        <c:noMultiLvlLbl val="0"/>
      </c:catAx>
      <c:valAx>
        <c:axId val="46258696"/>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139855"/>
        <c:crossesAt val="1"/>
        <c:crossBetween val="between"/>
        <c:dispUnits/>
      </c:valAx>
      <c:spPr>
        <a:solidFill>
          <a:srgbClr val="E5EEF7"/>
        </a:solidFill>
        <a:ln w="3175">
          <a:noFill/>
        </a:ln>
      </c:spPr>
    </c:plotArea>
    <c:legend>
      <c:legendPos val="r"/>
      <c:layout>
        <c:manualLayout>
          <c:xMode val="edge"/>
          <c:yMode val="edge"/>
          <c:x val="0.2815"/>
          <c:y val="0.1535"/>
          <c:w val="0.5265"/>
          <c:h val="0.0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المتعطلون</a:t>
            </a:r>
            <a:r>
              <a:rPr lang="en-US" cap="none" sz="1400" b="1" i="0" u="none" baseline="0">
                <a:solidFill>
                  <a:srgbClr val="000000"/>
                </a:solidFill>
              </a:rPr>
              <a:t> ( 15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وفئات</a:t>
            </a:r>
            <a:r>
              <a:rPr lang="en-US" cap="none" sz="1400" b="1" i="0" u="none" baseline="0">
                <a:solidFill>
                  <a:srgbClr val="000000"/>
                </a:solidFill>
              </a:rPr>
              <a:t> </a:t>
            </a:r>
            <a:r>
              <a:rPr lang="en-US" cap="none" sz="1400" b="1" i="0" u="none" baseline="0">
                <a:solidFill>
                  <a:srgbClr val="000000"/>
                </a:solidFill>
              </a:rPr>
              <a:t>العمر</a:t>
            </a:r>
            <a:r>
              <a:rPr lang="en-US" cap="none" sz="1400" b="1" i="0" u="none" baseline="0">
                <a:solidFill>
                  <a:srgbClr val="000000"/>
                </a:solidFill>
              </a:rPr>
              <a:t> </a:t>
            </a:r>
            <a:r>
              <a:rPr lang="en-US" cap="none" sz="1400" b="0" i="0" u="none" baseline="0">
                <a:solidFill>
                  <a:srgbClr val="000000"/>
                </a:solidFill>
              </a:rPr>
              <a:t>
</a:t>
            </a:r>
            <a:r>
              <a:rPr lang="en-US" cap="none" sz="1200" b="1" i="0" u="none" baseline="0">
                <a:solidFill>
                  <a:srgbClr val="000000"/>
                </a:solidFill>
                <a:latin typeface="Arial"/>
                <a:ea typeface="Arial"/>
                <a:cs typeface="Arial"/>
              </a:rPr>
              <a:t>UNEMPLOYED (15 YEARS &amp; ABOVE) BY GENDER &amp; AGE GROUPS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2021</a:t>
            </a:r>
          </a:p>
        </c:rich>
      </c:tx>
      <c:layout>
        <c:manualLayout>
          <c:xMode val="factor"/>
          <c:yMode val="factor"/>
          <c:x val="-0.001"/>
          <c:y val="-0.00775"/>
        </c:manualLayout>
      </c:layout>
      <c:spPr>
        <a:noFill/>
        <a:ln w="3175">
          <a:noFill/>
        </a:ln>
      </c:spPr>
    </c:title>
    <c:plotArea>
      <c:layout>
        <c:manualLayout>
          <c:xMode val="edge"/>
          <c:yMode val="edge"/>
          <c:x val="0.0635"/>
          <c:y val="0.15325"/>
          <c:w val="0.89525"/>
          <c:h val="0.79975"/>
        </c:manualLayout>
      </c:layout>
      <c:barChart>
        <c:barDir val="col"/>
        <c:grouping val="clustered"/>
        <c:varyColors val="0"/>
        <c:ser>
          <c:idx val="0"/>
          <c:order val="0"/>
          <c:tx>
            <c:strRef>
              <c:f>'31'!$B$21</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'31'!$A$22:$A$26</c:f>
              <c:strCache>
                <c:ptCount val="5"/>
                <c:pt idx="0">
                  <c:v>20 - 24</c:v>
                </c:pt>
                <c:pt idx="1">
                  <c:v>25 - 29</c:v>
                </c:pt>
                <c:pt idx="2">
                  <c:v>30 - 34</c:v>
                </c:pt>
                <c:pt idx="3">
                  <c:v>35 - 39</c:v>
                </c:pt>
                <c:pt idx="4">
                  <c:v>40 - 44</c:v>
                </c:pt>
              </c:strCache>
            </c:strRef>
          </c:cat>
          <c:val>
            <c:numRef>
              <c:f>'31'!$B$22:$B$26</c:f>
              <c:numCache>
                <c:ptCount val="5"/>
                <c:pt idx="0">
                  <c:v>353</c:v>
                </c:pt>
                <c:pt idx="1">
                  <c:v>294</c:v>
                </c:pt>
                <c:pt idx="2">
                  <c:v>215</c:v>
                </c:pt>
                <c:pt idx="3">
                  <c:v>325</c:v>
                </c:pt>
                <c:pt idx="4">
                  <c:v>158</c:v>
                </c:pt>
              </c:numCache>
            </c:numRef>
          </c:val>
        </c:ser>
        <c:ser>
          <c:idx val="1"/>
          <c:order val="1"/>
          <c:tx>
            <c:strRef>
              <c:f>'31'!$C$21</c:f>
              <c:strCache>
                <c:ptCount val="1"/>
                <c:pt idx="0">
                  <c:v>اناث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'31'!$A$22:$A$26</c:f>
              <c:strCache>
                <c:ptCount val="5"/>
                <c:pt idx="0">
                  <c:v>20 - 24</c:v>
                </c:pt>
                <c:pt idx="1">
                  <c:v>25 - 29</c:v>
                </c:pt>
                <c:pt idx="2">
                  <c:v>30 - 34</c:v>
                </c:pt>
                <c:pt idx="3">
                  <c:v>35 - 39</c:v>
                </c:pt>
                <c:pt idx="4">
                  <c:v>40 - 44</c:v>
                </c:pt>
              </c:strCache>
            </c:strRef>
          </c:cat>
          <c:val>
            <c:numRef>
              <c:f>'31'!$C$22:$C$26</c:f>
              <c:numCache>
                <c:ptCount val="5"/>
                <c:pt idx="0">
                  <c:v>714</c:v>
                </c:pt>
                <c:pt idx="1">
                  <c:v>376</c:v>
                </c:pt>
                <c:pt idx="2">
                  <c:v>265</c:v>
                </c:pt>
                <c:pt idx="3">
                  <c:v>34</c:v>
                </c:pt>
                <c:pt idx="4">
                  <c:v>16</c:v>
                </c:pt>
              </c:numCache>
            </c:numRef>
          </c:val>
        </c:ser>
        <c:overlap val="-5"/>
        <c:gapWidth val="363"/>
        <c:axId val="13675081"/>
        <c:axId val="55966866"/>
      </c:barChart>
      <c:catAx>
        <c:axId val="13675081"/>
        <c:scaling>
          <c:orientation val="minMax"/>
        </c:scaling>
        <c:axPos val="b"/>
        <c:title>
          <c:tx>
            <c:rich>
              <a:bodyPr vert="horz" rot="0" anchor="ctr"/>
              <a:lstStyle/>
              <a:p>
                <a:pPr algn="ctr">
                  <a:defRPr/>
                </a:pPr>
                <a:r>
                  <a:rPr lang="en-US" cap="none" sz="1200" b="1" i="0" u="none" baseline="0">
                    <a:solidFill>
                      <a:srgbClr val="000000"/>
                    </a:solidFill>
                  </a:rPr>
                  <a:t>Age groups</a:t>
                </a:r>
                <a:r>
                  <a:rPr lang="en-US" cap="none" sz="1200" b="1" i="0" u="none" baseline="0">
                    <a:solidFill>
                      <a:srgbClr val="000000"/>
                    </a:solidFill>
                    <a:latin typeface="Arial"/>
                    <a:ea typeface="Arial"/>
                    <a:cs typeface="Arial"/>
                  </a:rPr>
                  <a:t>فئات</a:t>
                </a:r>
                <a:r>
                  <a:rPr lang="en-US" cap="none" sz="1200" b="1" i="0" u="none" baseline="0">
                    <a:solidFill>
                      <a:srgbClr val="000000"/>
                    </a:solidFill>
                  </a:rPr>
                  <a:t> </a:t>
                </a:r>
                <a:r>
                  <a:rPr lang="en-US" cap="none" sz="1200" b="1" i="0" u="none" baseline="0">
                    <a:solidFill>
                      <a:srgbClr val="000000"/>
                    </a:solidFill>
                    <a:latin typeface="Arial"/>
                    <a:ea typeface="Arial"/>
                    <a:cs typeface="Arial"/>
                  </a:rPr>
                  <a:t>العمر</a:t>
                </a:r>
                <a:r>
                  <a:rPr lang="en-US" cap="none" sz="1200" b="1" i="0" u="none" baseline="0">
                    <a:solidFill>
                      <a:srgbClr val="000000"/>
                    </a:solidFill>
                  </a:rPr>
                  <a:t>  </a:t>
                </a:r>
              </a:p>
            </c:rich>
          </c:tx>
          <c:layout>
            <c:manualLayout>
              <c:xMode val="factor"/>
              <c:yMode val="factor"/>
              <c:x val="-0.004"/>
              <c:y val="-0.011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5966866"/>
        <c:crosses val="autoZero"/>
        <c:auto val="1"/>
        <c:lblOffset val="100"/>
        <c:tickLblSkip val="1"/>
        <c:noMultiLvlLbl val="0"/>
      </c:catAx>
      <c:valAx>
        <c:axId val="55966866"/>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3675081"/>
        <c:crossesAt val="1"/>
        <c:crossBetween val="between"/>
        <c:dispUnits/>
      </c:valAx>
      <c:spPr>
        <a:solidFill>
          <a:srgbClr val="E5EEF7"/>
        </a:solidFill>
        <a:ln w="3175">
          <a:noFill/>
        </a:ln>
      </c:spPr>
    </c:plotArea>
    <c:legend>
      <c:legendPos val="r"/>
      <c:layout>
        <c:manualLayout>
          <c:xMode val="edge"/>
          <c:yMode val="edge"/>
          <c:x val="0.72575"/>
          <c:y val="0.1165"/>
          <c:w val="0.2235"/>
          <c:h val="0.048"/>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37.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(7) شكل رقم</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(16)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(8) شكل رقم</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(9) شكل رقم</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7086614173228347" right="0.7086614173228347" top="0.7480314960629921" bottom="0.7480314960629921" header="0.31496062992125984" footer="0.31496062992125984"/>
  <pageSetup horizontalDpi="600" verticalDpi="600" orientation="landscape" paperSize="9"/>
  <headerFooter>
    <oddFooter>&amp;CGraph No. (10) شكل رقم</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(11) شكل رقم</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(12) شكل رقم</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(13) شكل رقم</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(14) شكل رقم</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(15)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6.xml.rels><?xml version="1.0" encoding="utf-8" standalone="yes"?><Relationships xmlns="http://schemas.openxmlformats.org/package/2006/relationships"><Relationship Id="rId1" Type="http://schemas.openxmlformats.org/officeDocument/2006/relationships/image" Target="../media/image3.png" /></Relationships>
</file>

<file path=xl/drawings/_rels/drawing27.xml.rels><?xml version="1.0" encoding="utf-8" standalone="yes"?><Relationships xmlns="http://schemas.openxmlformats.org/package/2006/relationships"><Relationship Id="rId1" Type="http://schemas.openxmlformats.org/officeDocument/2006/relationships/image" Target="../media/image3.png" /></Relationships>
</file>

<file path=xl/drawings/_rels/drawing28.xml.rels><?xml version="1.0" encoding="utf-8" standalone="yes"?><Relationships xmlns="http://schemas.openxmlformats.org/package/2006/relationships"><Relationship Id="rId1" Type="http://schemas.openxmlformats.org/officeDocument/2006/relationships/image" Target="../media/image3.png" /></Relationships>
</file>

<file path=xl/drawings/_rels/drawing29.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30.xml.rels><?xml version="1.0" encoding="utf-8" standalone="yes"?><Relationships xmlns="http://schemas.openxmlformats.org/package/2006/relationships"><Relationship Id="rId1" Type="http://schemas.openxmlformats.org/officeDocument/2006/relationships/image" Target="../media/image3.png" /></Relationships>
</file>

<file path=xl/drawings/_rels/drawing31.xml.rels><?xml version="1.0" encoding="utf-8" standalone="yes"?><Relationships xmlns="http://schemas.openxmlformats.org/package/2006/relationships"><Relationship Id="rId1" Type="http://schemas.openxmlformats.org/officeDocument/2006/relationships/image" Target="../media/image3.png" /></Relationships>
</file>

<file path=xl/drawings/_rels/drawing3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3.xml.rels><?xml version="1.0" encoding="utf-8" standalone="yes"?><Relationships xmlns="http://schemas.openxmlformats.org/package/2006/relationships"><Relationship Id="rId1" Type="http://schemas.openxmlformats.org/officeDocument/2006/relationships/image" Target="../media/image3.png" /></Relationships>
</file>

<file path=xl/drawings/_rels/drawing3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5.xml.rels><?xml version="1.0" encoding="utf-8" standalone="yes"?><Relationships xmlns="http://schemas.openxmlformats.org/package/2006/relationships"><Relationship Id="rId1" Type="http://schemas.openxmlformats.org/officeDocument/2006/relationships/image" Target="../media/image3.png" /></Relationships>
</file>

<file path=xl/drawings/_rels/drawing36.xml.rels><?xml version="1.0" encoding="utf-8" standalone="yes"?><Relationships xmlns="http://schemas.openxmlformats.org/package/2006/relationships"><Relationship Id="rId1" Type="http://schemas.openxmlformats.org/officeDocument/2006/relationships/image" Target="../media/image3.png" /></Relationships>
</file>

<file path=xl/drawings/_rels/drawing3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8.xml.rels><?xml version="1.0" encoding="utf-8" standalone="yes"?><Relationships xmlns="http://schemas.openxmlformats.org/package/2006/relationships"><Relationship Id="rId1" Type="http://schemas.openxmlformats.org/officeDocument/2006/relationships/image" Target="../media/image3.png" /></Relationships>
</file>

<file path=xl/drawings/_rels/drawing39.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66675</xdr:rowOff>
    </xdr:from>
    <xdr:to>
      <xdr:col>0</xdr:col>
      <xdr:colOff>4772025</xdr:colOff>
      <xdr:row>18</xdr:row>
      <xdr:rowOff>9525</xdr:rowOff>
    </xdr:to>
    <xdr:sp>
      <xdr:nvSpPr>
        <xdr:cNvPr id="1" name="Text Box 2"/>
        <xdr:cNvSpPr txBox="1">
          <a:spLocks noChangeArrowheads="1"/>
        </xdr:cNvSpPr>
      </xdr:nvSpPr>
      <xdr:spPr>
        <a:xfrm>
          <a:off x="104775" y="390525"/>
          <a:ext cx="4667250" cy="2533650"/>
        </a:xfrm>
        <a:prstGeom prst="rect">
          <a:avLst/>
        </a:prstGeom>
        <a:solidFill>
          <a:srgbClr val="FFFFFF"/>
        </a:solidFill>
        <a:ln w="9525" cmpd="sng">
          <a:noFill/>
        </a:ln>
      </xdr:spPr>
      <xdr:txBody>
        <a:bodyPr vertOverflow="clip" wrap="square"/>
        <a:p>
          <a:pPr algn="ctr">
            <a:defRPr/>
          </a:pPr>
          <a:r>
            <a:rPr lang="en-US" cap="none" sz="4800" b="1" i="0" u="none" baseline="0">
              <a:solidFill>
                <a:srgbClr val="0000FF"/>
              </a:solidFill>
              <a:latin typeface="AGA Arabesque Desktop"/>
              <a:ea typeface="AGA Arabesque Desktop"/>
              <a:cs typeface="AGA Arabesque Desktop"/>
            </a:rPr>
            <a:t>@+</a:t>
          </a:r>
          <a:r>
            <a:rPr lang="en-US" cap="none" sz="1100" b="0" i="0" u="none" baseline="0">
              <a:solidFill>
                <a:srgbClr val="000000"/>
              </a:solidFill>
              <a:latin typeface="Calibri"/>
              <a:ea typeface="Calibri"/>
              <a:cs typeface="Calibri"/>
            </a:rPr>
            <a:t>
</a:t>
          </a:r>
          <a:r>
            <a:rPr lang="en-US" cap="none" sz="3600" b="1" i="0" u="none" baseline="0">
              <a:solidFill>
                <a:srgbClr val="0000FF"/>
              </a:solidFill>
              <a:latin typeface="Arial"/>
              <a:ea typeface="Arial"/>
              <a:cs typeface="Arial"/>
            </a:rPr>
            <a:t>القوى العاملة</a:t>
          </a:r>
          <a:r>
            <a:rPr lang="en-US" cap="none" sz="1100" b="0" i="0" u="none" baseline="0">
              <a:solidFill>
                <a:srgbClr val="000000"/>
              </a:solidFill>
              <a:latin typeface="Calibri"/>
              <a:ea typeface="Calibri"/>
              <a:cs typeface="Calibri"/>
            </a:rPr>
            <a:t>
</a:t>
          </a:r>
          <a:r>
            <a:rPr lang="en-US" cap="none" sz="2000" b="1" i="0" u="none" baseline="0">
              <a:solidFill>
                <a:srgbClr val="0000FF"/>
              </a:solidFill>
              <a:latin typeface="Arial"/>
              <a:ea typeface="Arial"/>
              <a:cs typeface="Arial"/>
            </a:rPr>
            <a:t>CHAPTER II</a:t>
          </a:r>
          <a:r>
            <a:rPr lang="en-US" cap="none" sz="1100" b="0" i="0" u="none" baseline="0">
              <a:solidFill>
                <a:srgbClr val="000000"/>
              </a:solidFill>
              <a:latin typeface="Calibri"/>
              <a:ea typeface="Calibri"/>
              <a:cs typeface="Calibri"/>
            </a:rPr>
            <a:t>
</a:t>
          </a:r>
          <a:r>
            <a:rPr lang="en-US" cap="none" sz="2000" b="1" i="0" u="none" baseline="0">
              <a:solidFill>
                <a:srgbClr val="0000FF"/>
              </a:solidFill>
              <a:latin typeface="Arial"/>
              <a:ea typeface="Arial"/>
              <a:cs typeface="Arial"/>
            </a:rPr>
            <a:t>LABOUR FORCE</a:t>
          </a:r>
        </a:p>
      </xdr:txBody>
    </xdr:sp>
    <xdr:clientData/>
  </xdr:twoCellAnchor>
  <xdr:twoCellAnchor>
    <xdr:from>
      <xdr:col>0</xdr:col>
      <xdr:colOff>76200</xdr:colOff>
      <xdr:row>0</xdr:row>
      <xdr:rowOff>0</xdr:rowOff>
    </xdr:from>
    <xdr:to>
      <xdr:col>1</xdr:col>
      <xdr:colOff>47625</xdr:colOff>
      <xdr:row>18</xdr:row>
      <xdr:rowOff>85725</xdr:rowOff>
    </xdr:to>
    <xdr:pic>
      <xdr:nvPicPr>
        <xdr:cNvPr id="2" name="Picture 5"/>
        <xdr:cNvPicPr preferRelativeResize="1">
          <a:picLocks noChangeAspect="1"/>
        </xdr:cNvPicPr>
      </xdr:nvPicPr>
      <xdr:blipFill>
        <a:blip r:embed="rId1"/>
        <a:stretch>
          <a:fillRect/>
        </a:stretch>
      </xdr:blipFill>
      <xdr:spPr>
        <a:xfrm rot="16200000">
          <a:off x="76200" y="0"/>
          <a:ext cx="4781550" cy="3000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62675"/>
    <xdr:graphicFrame>
      <xdr:nvGraphicFramePr>
        <xdr:cNvPr id="1" name="Shape 1025"/>
        <xdr:cNvGraphicFramePr/>
      </xdr:nvGraphicFramePr>
      <xdr:xfrm>
        <a:off x="0" y="0"/>
        <a:ext cx="9353550" cy="6162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923925</xdr:colOff>
      <xdr:row>0</xdr:row>
      <xdr:rowOff>66675</xdr:rowOff>
    </xdr:from>
    <xdr:to>
      <xdr:col>10</xdr:col>
      <xdr:colOff>1647825</xdr:colOff>
      <xdr:row>2</xdr:row>
      <xdr:rowOff>85725</xdr:rowOff>
    </xdr:to>
    <xdr:pic>
      <xdr:nvPicPr>
        <xdr:cNvPr id="1" name="Picture 2"/>
        <xdr:cNvPicPr preferRelativeResize="1">
          <a:picLocks noChangeAspect="1"/>
        </xdr:cNvPicPr>
      </xdr:nvPicPr>
      <xdr:blipFill>
        <a:blip r:embed="rId1"/>
        <a:stretch>
          <a:fillRect/>
        </a:stretch>
      </xdr:blipFill>
      <xdr:spPr>
        <a:xfrm>
          <a:off x="9115425" y="66675"/>
          <a:ext cx="723900" cy="71437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0.0065</cdr:y>
    </cdr:from>
    <cdr:to>
      <cdr:x>0.0825</cdr:x>
      <cdr:y>0.10525</cdr:y>
    </cdr:to>
    <cdr:pic>
      <cdr:nvPicPr>
        <cdr:cNvPr id="1" name="Picture 2"/>
        <cdr:cNvPicPr preferRelativeResize="1">
          <a:picLocks noChangeAspect="1"/>
        </cdr:cNvPicPr>
      </cdr:nvPicPr>
      <cdr:blipFill>
        <a:blip r:embed="rId1"/>
        <a:stretch>
          <a:fillRect/>
        </a:stretch>
      </cdr:blipFill>
      <cdr:spPr>
        <a:xfrm>
          <a:off x="47625" y="38100"/>
          <a:ext cx="723900" cy="609600"/>
        </a:xfrm>
        <a:prstGeom prst="rect">
          <a:avLst/>
        </a:prstGeom>
        <a:noFill/>
        <a:ln w="9525" cmpd="sng">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62675"/>
    <xdr:graphicFrame>
      <xdr:nvGraphicFramePr>
        <xdr:cNvPr id="1" name="Shape 1025"/>
        <xdr:cNvGraphicFramePr/>
      </xdr:nvGraphicFramePr>
      <xdr:xfrm>
        <a:off x="0" y="0"/>
        <a:ext cx="9353550" cy="6162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1895475</xdr:colOff>
      <xdr:row>0</xdr:row>
      <xdr:rowOff>38100</xdr:rowOff>
    </xdr:from>
    <xdr:to>
      <xdr:col>10</xdr:col>
      <xdr:colOff>2619375</xdr:colOff>
      <xdr:row>3</xdr:row>
      <xdr:rowOff>9525</xdr:rowOff>
    </xdr:to>
    <xdr:pic>
      <xdr:nvPicPr>
        <xdr:cNvPr id="1" name="Picture 2"/>
        <xdr:cNvPicPr preferRelativeResize="1">
          <a:picLocks noChangeAspect="1"/>
        </xdr:cNvPicPr>
      </xdr:nvPicPr>
      <xdr:blipFill>
        <a:blip r:embed="rId1"/>
        <a:stretch>
          <a:fillRect/>
        </a:stretch>
      </xdr:blipFill>
      <xdr:spPr>
        <a:xfrm>
          <a:off x="10687050" y="38100"/>
          <a:ext cx="723900" cy="72390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0.007</cdr:y>
    </cdr:from>
    <cdr:to>
      <cdr:x>0.0775</cdr:x>
      <cdr:y>0.10225</cdr:y>
    </cdr:to>
    <cdr:pic>
      <cdr:nvPicPr>
        <cdr:cNvPr id="1" name="Picture 2"/>
        <cdr:cNvPicPr preferRelativeResize="1">
          <a:picLocks noChangeAspect="1"/>
        </cdr:cNvPicPr>
      </cdr:nvPicPr>
      <cdr:blipFill>
        <a:blip r:embed="rId1"/>
        <a:stretch>
          <a:fillRect/>
        </a:stretch>
      </cdr:blipFill>
      <cdr:spPr>
        <a:xfrm>
          <a:off x="38100" y="38100"/>
          <a:ext cx="676275" cy="581025"/>
        </a:xfrm>
        <a:prstGeom prst="rect">
          <a:avLst/>
        </a:prstGeom>
        <a:noFill/>
        <a:ln w="9525" cmpd="sng">
          <a:noFill/>
        </a:ln>
      </cdr:spPr>
    </cdr:pic>
  </cdr:relSizeAnchor>
  <cdr:relSizeAnchor xmlns:cdr="http://schemas.openxmlformats.org/drawingml/2006/chartDrawing">
    <cdr:from>
      <cdr:x>0.22875</cdr:x>
      <cdr:y>0.82425</cdr:y>
    </cdr:from>
    <cdr:to>
      <cdr:x>0.60975</cdr:x>
      <cdr:y>0.99375</cdr:y>
    </cdr:to>
    <cdr:sp>
      <cdr:nvSpPr>
        <cdr:cNvPr id="2" name="TextBox 1"/>
        <cdr:cNvSpPr txBox="1">
          <a:spLocks noChangeArrowheads="1"/>
        </cdr:cNvSpPr>
      </cdr:nvSpPr>
      <cdr:spPr>
        <a:xfrm>
          <a:off x="2133600" y="5057775"/>
          <a:ext cx="3562350" cy="1038225"/>
        </a:xfrm>
        <a:prstGeom prst="rect">
          <a:avLst/>
        </a:prstGeom>
        <a:noFill/>
        <a:ln w="9525" cmpd="sng">
          <a:noFill/>
        </a:ln>
      </cdr:spPr>
      <cdr:txBody>
        <a:bodyPr vertOverflow="clip" wrap="square"/>
        <a:p>
          <a:pPr algn="r">
            <a:defRPr/>
          </a:pPr>
          <a:r>
            <a:rPr lang="en-US" cap="none" sz="900" b="1" i="0" u="none" baseline="0">
              <a:solidFill>
                <a:srgbClr val="000000"/>
              </a:solidFill>
              <a:latin typeface="Arial"/>
              <a:ea typeface="Arial"/>
              <a:cs typeface="Arial"/>
            </a:rPr>
            <a:t>تشمل الأنشطة الأخرى: 
</a:t>
          </a:r>
          <a:r>
            <a:rPr lang="en-US" cap="none" sz="900" b="0" i="0" u="none" baseline="0">
              <a:solidFill>
                <a:srgbClr val="000000"/>
              </a:solidFill>
              <a:latin typeface="Arial"/>
              <a:ea typeface="Arial"/>
              <a:cs typeface="Arial"/>
            </a:rPr>
            <a:t>إمدادات المياه وأنشطة الصرف وإدارة النفايات ومعالجتها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أنشطة المنظمات والهيئات غير الخاضعة للولاية القضائية الوطنية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أنشطة الخدمات الأخرى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إمدادات الكهرباء والغاز والبخار وتكييف الهواء</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الفنون والترفيه والتسلية </a:t>
          </a:r>
        </a:p>
      </cdr:txBody>
    </cdr:sp>
  </cdr:relSizeAnchor>
  <cdr:relSizeAnchor xmlns:cdr="http://schemas.openxmlformats.org/drawingml/2006/chartDrawing">
    <cdr:from>
      <cdr:x>0.0115</cdr:x>
      <cdr:y>0.822</cdr:y>
    </cdr:from>
    <cdr:to>
      <cdr:x>0.3845</cdr:x>
      <cdr:y>0.99225</cdr:y>
    </cdr:to>
    <cdr:sp>
      <cdr:nvSpPr>
        <cdr:cNvPr id="3" name="TextBox 3"/>
        <cdr:cNvSpPr txBox="1">
          <a:spLocks noChangeArrowheads="1"/>
        </cdr:cNvSpPr>
      </cdr:nvSpPr>
      <cdr:spPr>
        <a:xfrm>
          <a:off x="104775" y="5048250"/>
          <a:ext cx="3486150" cy="1047750"/>
        </a:xfrm>
        <a:prstGeom prst="rect">
          <a:avLst/>
        </a:prstGeom>
        <a:noFill/>
        <a:ln w="9525" cmpd="sng">
          <a:noFill/>
        </a:ln>
      </cdr:spPr>
      <cdr:txBody>
        <a:bodyPr vertOverflow="clip" wrap="square"/>
        <a:p>
          <a:pPr algn="l">
            <a:defRPr/>
          </a:pPr>
          <a:r>
            <a:rPr lang="en-US" cap="none" sz="900" b="1" i="0" u="none" baseline="0">
              <a:solidFill>
                <a:srgbClr val="000000"/>
              </a:solidFill>
              <a:latin typeface="Calibri"/>
              <a:ea typeface="Calibri"/>
              <a:cs typeface="Calibri"/>
            </a:rPr>
            <a:t>Other</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Activities</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including</a:t>
          </a: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Water supply; sewerage, waste management and remediation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activities
</a:t>
          </a:r>
          <a:r>
            <a:rPr lang="en-US" cap="none" sz="900" b="0" i="0" u="none" baseline="0">
              <a:solidFill>
                <a:srgbClr val="000000"/>
              </a:solidFill>
              <a:latin typeface="Calibri"/>
              <a:ea typeface="Calibri"/>
              <a:cs typeface="Calibri"/>
            </a:rPr>
            <a:t>Activities of extraterritorial organizations and bodies 
</a:t>
          </a:r>
          <a:r>
            <a:rPr lang="en-US" cap="none" sz="900" b="0" i="0" u="none" baseline="0">
              <a:solidFill>
                <a:srgbClr val="000000"/>
              </a:solidFill>
              <a:latin typeface="Calibri"/>
              <a:ea typeface="Calibri"/>
              <a:cs typeface="Calibri"/>
            </a:rPr>
            <a:t>Other service activities
</a:t>
          </a:r>
          <a:r>
            <a:rPr lang="en-US" cap="none" sz="900" b="0" i="0" u="none" baseline="0">
              <a:solidFill>
                <a:srgbClr val="000000"/>
              </a:solidFill>
              <a:latin typeface="Calibri"/>
              <a:ea typeface="Calibri"/>
              <a:cs typeface="Calibri"/>
            </a:rPr>
            <a:t>Electricity, gas, steam and air conditioning supply
</a:t>
          </a:r>
          <a:r>
            <a:rPr lang="en-US" cap="none" sz="900" b="0" i="0" u="none" baseline="0">
              <a:solidFill>
                <a:srgbClr val="000000"/>
              </a:solidFill>
              <a:latin typeface="Calibri"/>
              <a:ea typeface="Calibri"/>
              <a:cs typeface="Calibri"/>
            </a:rPr>
            <a:t>Arts, entertainment and recreation
</a:t>
          </a:r>
          <a:r>
            <a:rPr lang="en-US" cap="none" sz="900" b="0" i="0" u="none" baseline="0">
              <a:solidFill>
                <a:srgbClr val="000000"/>
              </a:solidFill>
              <a:latin typeface="Arial"/>
              <a:ea typeface="Arial"/>
              <a:cs typeface="Arial"/>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44025" cy="6143625"/>
    <xdr:graphicFrame>
      <xdr:nvGraphicFramePr>
        <xdr:cNvPr id="1" name="Shape 1025"/>
        <xdr:cNvGraphicFramePr/>
      </xdr:nvGraphicFramePr>
      <xdr:xfrm>
        <a:off x="0" y="0"/>
        <a:ext cx="9344025" cy="61436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866775</xdr:colOff>
      <xdr:row>0</xdr:row>
      <xdr:rowOff>66675</xdr:rowOff>
    </xdr:from>
    <xdr:to>
      <xdr:col>10</xdr:col>
      <xdr:colOff>1590675</xdr:colOff>
      <xdr:row>2</xdr:row>
      <xdr:rowOff>114300</xdr:rowOff>
    </xdr:to>
    <xdr:pic>
      <xdr:nvPicPr>
        <xdr:cNvPr id="1" name="Picture 2"/>
        <xdr:cNvPicPr preferRelativeResize="1">
          <a:picLocks noChangeAspect="1"/>
        </xdr:cNvPicPr>
      </xdr:nvPicPr>
      <xdr:blipFill>
        <a:blip r:embed="rId1"/>
        <a:stretch>
          <a:fillRect/>
        </a:stretch>
      </xdr:blipFill>
      <xdr:spPr>
        <a:xfrm>
          <a:off x="9020175" y="66675"/>
          <a:ext cx="723900" cy="72390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0.0065</cdr:y>
    </cdr:from>
    <cdr:to>
      <cdr:x>0.09175</cdr:x>
      <cdr:y>0.1005</cdr:y>
    </cdr:to>
    <cdr:pic>
      <cdr:nvPicPr>
        <cdr:cNvPr id="1" name="Picture 2"/>
        <cdr:cNvPicPr preferRelativeResize="1">
          <a:picLocks noChangeAspect="1"/>
        </cdr:cNvPicPr>
      </cdr:nvPicPr>
      <cdr:blipFill>
        <a:blip r:embed="rId1"/>
        <a:stretch>
          <a:fillRect/>
        </a:stretch>
      </cdr:blipFill>
      <cdr:spPr>
        <a:xfrm>
          <a:off x="57150" y="38100"/>
          <a:ext cx="790575" cy="581025"/>
        </a:xfrm>
        <a:prstGeom prst="rect">
          <a:avLst/>
        </a:prstGeom>
        <a:noFill/>
        <a:ln w="9525" cmpd="sng">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2543175</xdr:colOff>
      <xdr:row>0</xdr:row>
      <xdr:rowOff>257175</xdr:rowOff>
    </xdr:from>
    <xdr:to>
      <xdr:col>2</xdr:col>
      <xdr:colOff>419100</xdr:colOff>
      <xdr:row>2</xdr:row>
      <xdr:rowOff>180975</xdr:rowOff>
    </xdr:to>
    <xdr:pic>
      <xdr:nvPicPr>
        <xdr:cNvPr id="1" name="Picture 2"/>
        <xdr:cNvPicPr preferRelativeResize="1">
          <a:picLocks noChangeAspect="1"/>
        </xdr:cNvPicPr>
      </xdr:nvPicPr>
      <xdr:blipFill>
        <a:blip r:embed="rId1"/>
        <a:stretch>
          <a:fillRect/>
        </a:stretch>
      </xdr:blipFill>
      <xdr:spPr>
        <a:xfrm>
          <a:off x="2543175" y="257175"/>
          <a:ext cx="828675" cy="838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1181100</xdr:colOff>
      <xdr:row>0</xdr:row>
      <xdr:rowOff>66675</xdr:rowOff>
    </xdr:from>
    <xdr:to>
      <xdr:col>7</xdr:col>
      <xdr:colOff>1905000</xdr:colOff>
      <xdr:row>2</xdr:row>
      <xdr:rowOff>9525</xdr:rowOff>
    </xdr:to>
    <xdr:pic>
      <xdr:nvPicPr>
        <xdr:cNvPr id="1" name="Picture 2"/>
        <xdr:cNvPicPr preferRelativeResize="1">
          <a:picLocks noChangeAspect="1"/>
        </xdr:cNvPicPr>
      </xdr:nvPicPr>
      <xdr:blipFill>
        <a:blip r:embed="rId1"/>
        <a:stretch>
          <a:fillRect/>
        </a:stretch>
      </xdr:blipFill>
      <xdr:spPr>
        <a:xfrm>
          <a:off x="8782050" y="66675"/>
          <a:ext cx="723900" cy="723900"/>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0.00675</cdr:y>
    </cdr:from>
    <cdr:to>
      <cdr:x>0.081</cdr:x>
      <cdr:y>0.0925</cdr:y>
    </cdr:to>
    <cdr:pic>
      <cdr:nvPicPr>
        <cdr:cNvPr id="1" name="Picture 2"/>
        <cdr:cNvPicPr preferRelativeResize="1">
          <a:picLocks noChangeAspect="1"/>
        </cdr:cNvPicPr>
      </cdr:nvPicPr>
      <cdr:blipFill>
        <a:blip r:embed="rId1"/>
        <a:stretch>
          <a:fillRect/>
        </a:stretch>
      </cdr:blipFill>
      <cdr:spPr>
        <a:xfrm>
          <a:off x="38100" y="38100"/>
          <a:ext cx="714375" cy="523875"/>
        </a:xfrm>
        <a:prstGeom prst="rect">
          <a:avLst/>
        </a:prstGeom>
        <a:noFill/>
        <a:ln w="9525" cmpd="sng">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2495550</xdr:colOff>
      <xdr:row>0</xdr:row>
      <xdr:rowOff>104775</xdr:rowOff>
    </xdr:from>
    <xdr:to>
      <xdr:col>7</xdr:col>
      <xdr:colOff>3209925</xdr:colOff>
      <xdr:row>2</xdr:row>
      <xdr:rowOff>142875</xdr:rowOff>
    </xdr:to>
    <xdr:pic>
      <xdr:nvPicPr>
        <xdr:cNvPr id="1" name="Picture 2"/>
        <xdr:cNvPicPr preferRelativeResize="1">
          <a:picLocks noChangeAspect="1"/>
        </xdr:cNvPicPr>
      </xdr:nvPicPr>
      <xdr:blipFill>
        <a:blip r:embed="rId1"/>
        <a:stretch>
          <a:fillRect/>
        </a:stretch>
      </xdr:blipFill>
      <xdr:spPr>
        <a:xfrm>
          <a:off x="10239375" y="104775"/>
          <a:ext cx="714375" cy="723900"/>
        </a:xfrm>
        <a:prstGeom prst="rect">
          <a:avLst/>
        </a:prstGeom>
        <a:noFill/>
        <a:ln w="9525" cmpd="sng">
          <a:noFill/>
        </a:ln>
      </xdr:spPr>
    </xdr:pic>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0.00575</cdr:y>
    </cdr:from>
    <cdr:to>
      <cdr:x>0.08525</cdr:x>
      <cdr:y>0.07725</cdr:y>
    </cdr:to>
    <cdr:pic>
      <cdr:nvPicPr>
        <cdr:cNvPr id="1" name="Picture 2"/>
        <cdr:cNvPicPr preferRelativeResize="1">
          <a:picLocks noChangeAspect="1"/>
        </cdr:cNvPicPr>
      </cdr:nvPicPr>
      <cdr:blipFill>
        <a:blip r:embed="rId1"/>
        <a:stretch>
          <a:fillRect/>
        </a:stretch>
      </cdr:blipFill>
      <cdr:spPr>
        <a:xfrm>
          <a:off x="47625" y="28575"/>
          <a:ext cx="742950" cy="438150"/>
        </a:xfrm>
        <a:prstGeom prst="rect">
          <a:avLst/>
        </a:prstGeom>
        <a:noFill/>
        <a:ln w="9525" cmpd="sng">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53150"/>
    <xdr:graphicFrame>
      <xdr:nvGraphicFramePr>
        <xdr:cNvPr id="1" name="Shape 1025"/>
        <xdr:cNvGraphicFramePr/>
      </xdr:nvGraphicFramePr>
      <xdr:xfrm>
        <a:off x="0" y="0"/>
        <a:ext cx="9363075" cy="615315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1590675</xdr:colOff>
      <xdr:row>0</xdr:row>
      <xdr:rowOff>66675</xdr:rowOff>
    </xdr:from>
    <xdr:to>
      <xdr:col>11</xdr:col>
      <xdr:colOff>2305050</xdr:colOff>
      <xdr:row>3</xdr:row>
      <xdr:rowOff>9525</xdr:rowOff>
    </xdr:to>
    <xdr:pic>
      <xdr:nvPicPr>
        <xdr:cNvPr id="1" name="Picture 2"/>
        <xdr:cNvPicPr preferRelativeResize="1">
          <a:picLocks noChangeAspect="1"/>
        </xdr:cNvPicPr>
      </xdr:nvPicPr>
      <xdr:blipFill>
        <a:blip r:embed="rId1"/>
        <a:stretch>
          <a:fillRect/>
        </a:stretch>
      </xdr:blipFill>
      <xdr:spPr>
        <a:xfrm>
          <a:off x="11372850" y="66675"/>
          <a:ext cx="714375" cy="7143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1581150</xdr:colOff>
      <xdr:row>0</xdr:row>
      <xdr:rowOff>66675</xdr:rowOff>
    </xdr:from>
    <xdr:to>
      <xdr:col>11</xdr:col>
      <xdr:colOff>2295525</xdr:colOff>
      <xdr:row>3</xdr:row>
      <xdr:rowOff>9525</xdr:rowOff>
    </xdr:to>
    <xdr:pic>
      <xdr:nvPicPr>
        <xdr:cNvPr id="1" name="Picture 2"/>
        <xdr:cNvPicPr preferRelativeResize="1">
          <a:picLocks noChangeAspect="1"/>
        </xdr:cNvPicPr>
      </xdr:nvPicPr>
      <xdr:blipFill>
        <a:blip r:embed="rId1"/>
        <a:stretch>
          <a:fillRect/>
        </a:stretch>
      </xdr:blipFill>
      <xdr:spPr>
        <a:xfrm>
          <a:off x="11344275" y="66675"/>
          <a:ext cx="714375" cy="7143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1600200</xdr:colOff>
      <xdr:row>0</xdr:row>
      <xdr:rowOff>66675</xdr:rowOff>
    </xdr:from>
    <xdr:to>
      <xdr:col>11</xdr:col>
      <xdr:colOff>2324100</xdr:colOff>
      <xdr:row>3</xdr:row>
      <xdr:rowOff>9525</xdr:rowOff>
    </xdr:to>
    <xdr:pic>
      <xdr:nvPicPr>
        <xdr:cNvPr id="1" name="Picture 2"/>
        <xdr:cNvPicPr preferRelativeResize="1">
          <a:picLocks noChangeAspect="1"/>
        </xdr:cNvPicPr>
      </xdr:nvPicPr>
      <xdr:blipFill>
        <a:blip r:embed="rId1"/>
        <a:stretch>
          <a:fillRect/>
        </a:stretch>
      </xdr:blipFill>
      <xdr:spPr>
        <a:xfrm>
          <a:off x="11125200" y="66675"/>
          <a:ext cx="723900" cy="7143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1581150</xdr:colOff>
      <xdr:row>0</xdr:row>
      <xdr:rowOff>47625</xdr:rowOff>
    </xdr:from>
    <xdr:to>
      <xdr:col>9</xdr:col>
      <xdr:colOff>2305050</xdr:colOff>
      <xdr:row>3</xdr:row>
      <xdr:rowOff>9525</xdr:rowOff>
    </xdr:to>
    <xdr:pic>
      <xdr:nvPicPr>
        <xdr:cNvPr id="1" name="Picture 2"/>
        <xdr:cNvPicPr preferRelativeResize="1">
          <a:picLocks noChangeAspect="1"/>
        </xdr:cNvPicPr>
      </xdr:nvPicPr>
      <xdr:blipFill>
        <a:blip r:embed="rId1"/>
        <a:stretch>
          <a:fillRect/>
        </a:stretch>
      </xdr:blipFill>
      <xdr:spPr>
        <a:xfrm>
          <a:off x="10210800" y="47625"/>
          <a:ext cx="7239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695325</xdr:colOff>
      <xdr:row>0</xdr:row>
      <xdr:rowOff>85725</xdr:rowOff>
    </xdr:from>
    <xdr:to>
      <xdr:col>14</xdr:col>
      <xdr:colOff>676275</xdr:colOff>
      <xdr:row>2</xdr:row>
      <xdr:rowOff>85725</xdr:rowOff>
    </xdr:to>
    <xdr:pic>
      <xdr:nvPicPr>
        <xdr:cNvPr id="1" name="Picture 2"/>
        <xdr:cNvPicPr preferRelativeResize="1">
          <a:picLocks noChangeAspect="1"/>
        </xdr:cNvPicPr>
      </xdr:nvPicPr>
      <xdr:blipFill>
        <a:blip r:embed="rId1"/>
        <a:stretch>
          <a:fillRect/>
        </a:stretch>
      </xdr:blipFill>
      <xdr:spPr>
        <a:xfrm>
          <a:off x="10115550" y="85725"/>
          <a:ext cx="723900" cy="7239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1600200</xdr:colOff>
      <xdr:row>0</xdr:row>
      <xdr:rowOff>47625</xdr:rowOff>
    </xdr:from>
    <xdr:to>
      <xdr:col>9</xdr:col>
      <xdr:colOff>2324100</xdr:colOff>
      <xdr:row>3</xdr:row>
      <xdr:rowOff>0</xdr:rowOff>
    </xdr:to>
    <xdr:pic>
      <xdr:nvPicPr>
        <xdr:cNvPr id="1" name="Picture 2"/>
        <xdr:cNvPicPr preferRelativeResize="1">
          <a:picLocks noChangeAspect="1"/>
        </xdr:cNvPicPr>
      </xdr:nvPicPr>
      <xdr:blipFill>
        <a:blip r:embed="rId1"/>
        <a:stretch>
          <a:fillRect/>
        </a:stretch>
      </xdr:blipFill>
      <xdr:spPr>
        <a:xfrm>
          <a:off x="10229850" y="47625"/>
          <a:ext cx="723900" cy="723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1600200</xdr:colOff>
      <xdr:row>0</xdr:row>
      <xdr:rowOff>47625</xdr:rowOff>
    </xdr:from>
    <xdr:to>
      <xdr:col>9</xdr:col>
      <xdr:colOff>2324100</xdr:colOff>
      <xdr:row>3</xdr:row>
      <xdr:rowOff>0</xdr:rowOff>
    </xdr:to>
    <xdr:pic>
      <xdr:nvPicPr>
        <xdr:cNvPr id="1" name="Picture 2"/>
        <xdr:cNvPicPr preferRelativeResize="1">
          <a:picLocks noChangeAspect="1"/>
        </xdr:cNvPicPr>
      </xdr:nvPicPr>
      <xdr:blipFill>
        <a:blip r:embed="rId1"/>
        <a:stretch>
          <a:fillRect/>
        </a:stretch>
      </xdr:blipFill>
      <xdr:spPr>
        <a:xfrm>
          <a:off x="10229850" y="47625"/>
          <a:ext cx="723900"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1304925</xdr:colOff>
      <xdr:row>0</xdr:row>
      <xdr:rowOff>66675</xdr:rowOff>
    </xdr:from>
    <xdr:to>
      <xdr:col>10</xdr:col>
      <xdr:colOff>2028825</xdr:colOff>
      <xdr:row>3</xdr:row>
      <xdr:rowOff>28575</xdr:rowOff>
    </xdr:to>
    <xdr:pic>
      <xdr:nvPicPr>
        <xdr:cNvPr id="1" name="Picture 2"/>
        <xdr:cNvPicPr preferRelativeResize="1">
          <a:picLocks noChangeAspect="1"/>
        </xdr:cNvPicPr>
      </xdr:nvPicPr>
      <xdr:blipFill>
        <a:blip r:embed="rId1"/>
        <a:stretch>
          <a:fillRect/>
        </a:stretch>
      </xdr:blipFill>
      <xdr:spPr>
        <a:xfrm>
          <a:off x="8248650" y="66675"/>
          <a:ext cx="723900" cy="714375"/>
        </a:xfrm>
        <a:prstGeom prst="rect">
          <a:avLst/>
        </a:prstGeom>
        <a:noFill/>
        <a:ln w="9525" cmpd="sng">
          <a:noFill/>
        </a:ln>
      </xdr:spPr>
    </xdr:pic>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0.0105</cdr:y>
    </cdr:from>
    <cdr:to>
      <cdr:x>0.0825</cdr:x>
      <cdr:y>0.11325</cdr:y>
    </cdr:to>
    <cdr:pic>
      <cdr:nvPicPr>
        <cdr:cNvPr id="1" name="Picture 1"/>
        <cdr:cNvPicPr preferRelativeResize="1">
          <a:picLocks noChangeAspect="1"/>
        </cdr:cNvPicPr>
      </cdr:nvPicPr>
      <cdr:blipFill>
        <a:blip r:embed="rId1"/>
        <a:stretch>
          <a:fillRect/>
        </a:stretch>
      </cdr:blipFill>
      <cdr:spPr>
        <a:xfrm>
          <a:off x="85725" y="57150"/>
          <a:ext cx="685800" cy="628650"/>
        </a:xfrm>
        <a:prstGeom prst="rect">
          <a:avLst/>
        </a:prstGeom>
        <a:noFill/>
        <a:ln w="9525" cmpd="sng">
          <a:noFill/>
        </a:ln>
      </cdr:spPr>
    </cdr:pic>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53150"/>
    <xdr:graphicFrame>
      <xdr:nvGraphicFramePr>
        <xdr:cNvPr id="1" name="Shape 1025"/>
        <xdr:cNvGraphicFramePr/>
      </xdr:nvGraphicFramePr>
      <xdr:xfrm>
        <a:off x="0" y="0"/>
        <a:ext cx="9363075" cy="6153150"/>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1085850</xdr:colOff>
      <xdr:row>0</xdr:row>
      <xdr:rowOff>66675</xdr:rowOff>
    </xdr:from>
    <xdr:to>
      <xdr:col>10</xdr:col>
      <xdr:colOff>1809750</xdr:colOff>
      <xdr:row>2</xdr:row>
      <xdr:rowOff>190500</xdr:rowOff>
    </xdr:to>
    <xdr:pic>
      <xdr:nvPicPr>
        <xdr:cNvPr id="1" name="Picture 2"/>
        <xdr:cNvPicPr preferRelativeResize="1">
          <a:picLocks noChangeAspect="1"/>
        </xdr:cNvPicPr>
      </xdr:nvPicPr>
      <xdr:blipFill>
        <a:blip r:embed="rId1"/>
        <a:stretch>
          <a:fillRect/>
        </a:stretch>
      </xdr:blipFill>
      <xdr:spPr>
        <a:xfrm>
          <a:off x="8029575" y="66675"/>
          <a:ext cx="723900" cy="714375"/>
        </a:xfrm>
        <a:prstGeom prst="rect">
          <a:avLst/>
        </a:prstGeom>
        <a:noFill/>
        <a:ln w="9525" cmpd="sng">
          <a:noFill/>
        </a:ln>
      </xdr:spPr>
    </xdr:pic>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0.006</cdr:y>
    </cdr:from>
    <cdr:to>
      <cdr:x>0.0805</cdr:x>
      <cdr:y>0.10325</cdr:y>
    </cdr:to>
    <cdr:pic>
      <cdr:nvPicPr>
        <cdr:cNvPr id="1" name="Picture 3"/>
        <cdr:cNvPicPr preferRelativeResize="1">
          <a:picLocks noChangeAspect="1"/>
        </cdr:cNvPicPr>
      </cdr:nvPicPr>
      <cdr:blipFill>
        <a:blip r:embed="rId1"/>
        <a:stretch>
          <a:fillRect/>
        </a:stretch>
      </cdr:blipFill>
      <cdr:spPr>
        <a:xfrm>
          <a:off x="47625" y="28575"/>
          <a:ext cx="704850" cy="600075"/>
        </a:xfrm>
        <a:prstGeom prst="rect">
          <a:avLst/>
        </a:prstGeom>
        <a:noFill/>
        <a:ln w="9525" cmpd="sng">
          <a:noFill/>
        </a:ln>
      </cdr:spPr>
    </cdr:pic>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53150"/>
    <xdr:graphicFrame>
      <xdr:nvGraphicFramePr>
        <xdr:cNvPr id="1" name="Shape 1025"/>
        <xdr:cNvGraphicFramePr/>
      </xdr:nvGraphicFramePr>
      <xdr:xfrm>
        <a:off x="0" y="0"/>
        <a:ext cx="9363075" cy="6153150"/>
      </xdr:xfrm>
      <a:graphic>
        <a:graphicData uri="http://schemas.openxmlformats.org/drawingml/2006/chart">
          <c:chart xmlns:c="http://schemas.openxmlformats.org/drawingml/2006/chart" r:id="rId1"/>
        </a:graphicData>
      </a:graphic>
    </xdr:graphicFrame>
    <xdr:clientData/>
  </xdr:absolute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1104900</xdr:colOff>
      <xdr:row>0</xdr:row>
      <xdr:rowOff>95250</xdr:rowOff>
    </xdr:from>
    <xdr:to>
      <xdr:col>10</xdr:col>
      <xdr:colOff>1828800</xdr:colOff>
      <xdr:row>2</xdr:row>
      <xdr:rowOff>123825</xdr:rowOff>
    </xdr:to>
    <xdr:pic>
      <xdr:nvPicPr>
        <xdr:cNvPr id="1" name="Picture 2"/>
        <xdr:cNvPicPr preferRelativeResize="1">
          <a:picLocks noChangeAspect="1"/>
        </xdr:cNvPicPr>
      </xdr:nvPicPr>
      <xdr:blipFill>
        <a:blip r:embed="rId1"/>
        <a:stretch>
          <a:fillRect/>
        </a:stretch>
      </xdr:blipFill>
      <xdr:spPr>
        <a:xfrm>
          <a:off x="9086850" y="95250"/>
          <a:ext cx="723900" cy="742950"/>
        </a:xfrm>
        <a:prstGeom prst="rect">
          <a:avLst/>
        </a:prstGeom>
        <a:noFill/>
        <a:ln w="9525" cmpd="sng">
          <a:noFill/>
        </a:ln>
      </xdr:spPr>
    </xdr:pic>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0.007</cdr:y>
    </cdr:from>
    <cdr:to>
      <cdr:x>0.07875</cdr:x>
      <cdr:y>0.11075</cdr:y>
    </cdr:to>
    <cdr:pic>
      <cdr:nvPicPr>
        <cdr:cNvPr id="1" name="Picture 3"/>
        <cdr:cNvPicPr preferRelativeResize="1">
          <a:picLocks noChangeAspect="1"/>
        </cdr:cNvPicPr>
      </cdr:nvPicPr>
      <cdr:blipFill>
        <a:blip r:embed="rId1"/>
        <a:stretch>
          <a:fillRect/>
        </a:stretch>
      </cdr:blipFill>
      <cdr:spPr>
        <a:xfrm>
          <a:off x="47625" y="38100"/>
          <a:ext cx="685800" cy="63817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914400</xdr:colOff>
      <xdr:row>0</xdr:row>
      <xdr:rowOff>66675</xdr:rowOff>
    </xdr:from>
    <xdr:to>
      <xdr:col>10</xdr:col>
      <xdr:colOff>1638300</xdr:colOff>
      <xdr:row>2</xdr:row>
      <xdr:rowOff>123825</xdr:rowOff>
    </xdr:to>
    <xdr:pic>
      <xdr:nvPicPr>
        <xdr:cNvPr id="1" name="Picture 2"/>
        <xdr:cNvPicPr preferRelativeResize="1">
          <a:picLocks noChangeAspect="1"/>
        </xdr:cNvPicPr>
      </xdr:nvPicPr>
      <xdr:blipFill>
        <a:blip r:embed="rId1"/>
        <a:stretch>
          <a:fillRect/>
        </a:stretch>
      </xdr:blipFill>
      <xdr:spPr>
        <a:xfrm>
          <a:off x="8972550" y="66675"/>
          <a:ext cx="723900" cy="7239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53150"/>
    <xdr:graphicFrame>
      <xdr:nvGraphicFramePr>
        <xdr:cNvPr id="1" name="Shape 1025"/>
        <xdr:cNvGraphicFramePr/>
      </xdr:nvGraphicFramePr>
      <xdr:xfrm>
        <a:off x="0" y="0"/>
        <a:ext cx="9363075"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914400</xdr:colOff>
      <xdr:row>0</xdr:row>
      <xdr:rowOff>66675</xdr:rowOff>
    </xdr:from>
    <xdr:to>
      <xdr:col>10</xdr:col>
      <xdr:colOff>1638300</xdr:colOff>
      <xdr:row>2</xdr:row>
      <xdr:rowOff>133350</xdr:rowOff>
    </xdr:to>
    <xdr:pic>
      <xdr:nvPicPr>
        <xdr:cNvPr id="1" name="Picture 2"/>
        <xdr:cNvPicPr preferRelativeResize="1">
          <a:picLocks noChangeAspect="1"/>
        </xdr:cNvPicPr>
      </xdr:nvPicPr>
      <xdr:blipFill>
        <a:blip r:embed="rId1"/>
        <a:stretch>
          <a:fillRect/>
        </a:stretch>
      </xdr:blipFill>
      <xdr:spPr>
        <a:xfrm>
          <a:off x="9163050" y="66675"/>
          <a:ext cx="723900" cy="71437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0.0065</cdr:y>
    </cdr:from>
    <cdr:to>
      <cdr:x>0.0825</cdr:x>
      <cdr:y>0.0995</cdr:y>
    </cdr:to>
    <cdr:pic>
      <cdr:nvPicPr>
        <cdr:cNvPr id="1" name="Picture 2"/>
        <cdr:cNvPicPr preferRelativeResize="1">
          <a:picLocks noChangeAspect="1"/>
        </cdr:cNvPicPr>
      </cdr:nvPicPr>
      <cdr:blipFill>
        <a:blip r:embed="rId1"/>
        <a:stretch>
          <a:fillRect/>
        </a:stretch>
      </cdr:blipFill>
      <cdr:spPr>
        <a:xfrm>
          <a:off x="47625" y="38100"/>
          <a:ext cx="723900" cy="571500"/>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62675"/>
    <xdr:graphicFrame>
      <xdr:nvGraphicFramePr>
        <xdr:cNvPr id="1" name="Shape 1025"/>
        <xdr:cNvGraphicFramePr/>
      </xdr:nvGraphicFramePr>
      <xdr:xfrm>
        <a:off x="0" y="0"/>
        <a:ext cx="935355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771525</xdr:colOff>
      <xdr:row>0</xdr:row>
      <xdr:rowOff>76200</xdr:rowOff>
    </xdr:from>
    <xdr:to>
      <xdr:col>10</xdr:col>
      <xdr:colOff>1504950</xdr:colOff>
      <xdr:row>2</xdr:row>
      <xdr:rowOff>152400</xdr:rowOff>
    </xdr:to>
    <xdr:pic>
      <xdr:nvPicPr>
        <xdr:cNvPr id="1" name="Picture 2"/>
        <xdr:cNvPicPr preferRelativeResize="1">
          <a:picLocks noChangeAspect="1"/>
        </xdr:cNvPicPr>
      </xdr:nvPicPr>
      <xdr:blipFill>
        <a:blip r:embed="rId1"/>
        <a:stretch>
          <a:fillRect/>
        </a:stretch>
      </xdr:blipFill>
      <xdr:spPr>
        <a:xfrm>
          <a:off x="8972550" y="76200"/>
          <a:ext cx="733425" cy="72390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0.006</cdr:y>
    </cdr:from>
    <cdr:to>
      <cdr:x>0.08175</cdr:x>
      <cdr:y>0.09725</cdr:y>
    </cdr:to>
    <cdr:pic>
      <cdr:nvPicPr>
        <cdr:cNvPr id="1" name="Picture 2"/>
        <cdr:cNvPicPr preferRelativeResize="1">
          <a:picLocks noChangeAspect="1"/>
        </cdr:cNvPicPr>
      </cdr:nvPicPr>
      <cdr:blipFill>
        <a:blip r:embed="rId1"/>
        <a:stretch>
          <a:fillRect/>
        </a:stretch>
      </cdr:blipFill>
      <cdr:spPr>
        <a:xfrm>
          <a:off x="47625" y="28575"/>
          <a:ext cx="714375" cy="561975"/>
        </a:xfrm>
        <a:prstGeom prst="rect">
          <a:avLst/>
        </a:prstGeom>
        <a:noFill/>
        <a:ln w="9525" cmpd="sng">
          <a:noFill/>
        </a:ln>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rightToLeft="1" view="pageBreakPreview" zoomScaleSheetLayoutView="100" zoomScalePageLayoutView="0" workbookViewId="0" topLeftCell="A1">
      <selection activeCell="A28" sqref="A28"/>
    </sheetView>
  </sheetViews>
  <sheetFormatPr defaultColWidth="8.8515625" defaultRowHeight="12.75"/>
  <cols>
    <col min="1" max="1" width="72.140625" style="235" customWidth="1"/>
    <col min="2" max="6" width="8.8515625" style="235" customWidth="1"/>
    <col min="7" max="7" width="2.7109375" style="235" customWidth="1"/>
    <col min="8" max="16384" width="8.8515625" style="235"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30"/>
  <sheetViews>
    <sheetView rightToLeft="1" view="pageBreakPreview" zoomScale="85" zoomScaleSheetLayoutView="85" zoomScalePageLayoutView="0" workbookViewId="0" topLeftCell="A1">
      <selection activeCell="E14" sqref="E14"/>
    </sheetView>
  </sheetViews>
  <sheetFormatPr defaultColWidth="11.421875" defaultRowHeight="24.75" customHeight="1"/>
  <cols>
    <col min="1" max="1" width="25.7109375" style="9" customWidth="1"/>
    <col min="2" max="7" width="14.7109375" style="9" customWidth="1"/>
    <col min="8" max="8" width="29.7109375" style="9" customWidth="1"/>
    <col min="9" max="16384" width="11.421875" style="9" customWidth="1"/>
  </cols>
  <sheetData>
    <row r="1" spans="1:8" s="5" customFormat="1" ht="20.25">
      <c r="A1" s="309" t="s">
        <v>299</v>
      </c>
      <c r="B1" s="309"/>
      <c r="C1" s="309"/>
      <c r="D1" s="309"/>
      <c r="E1" s="309"/>
      <c r="F1" s="309"/>
      <c r="G1" s="309"/>
      <c r="H1" s="309"/>
    </row>
    <row r="2" spans="1:8" s="5" customFormat="1" ht="41.25" customHeight="1">
      <c r="A2" s="310" t="s">
        <v>300</v>
      </c>
      <c r="B2" s="310"/>
      <c r="C2" s="310"/>
      <c r="D2" s="310"/>
      <c r="E2" s="310"/>
      <c r="F2" s="310"/>
      <c r="G2" s="310"/>
      <c r="H2" s="310"/>
    </row>
    <row r="3" spans="1:8" s="5" customFormat="1" ht="20.25">
      <c r="A3" s="310">
        <v>2021</v>
      </c>
      <c r="B3" s="310"/>
      <c r="C3" s="310"/>
      <c r="D3" s="310"/>
      <c r="E3" s="310"/>
      <c r="F3" s="310"/>
      <c r="G3" s="310"/>
      <c r="H3" s="310"/>
    </row>
    <row r="4" spans="1:8" s="6" customFormat="1" ht="21" customHeight="1">
      <c r="A4" s="175" t="s">
        <v>69</v>
      </c>
      <c r="B4" s="176"/>
      <c r="C4" s="176"/>
      <c r="D4" s="176"/>
      <c r="E4" s="176"/>
      <c r="F4" s="176"/>
      <c r="G4" s="176"/>
      <c r="H4" s="177" t="s">
        <v>70</v>
      </c>
    </row>
    <row r="5" spans="1:8" s="7" customFormat="1" ht="30" customHeight="1">
      <c r="A5" s="312" t="s">
        <v>33</v>
      </c>
      <c r="B5" s="311" t="s">
        <v>270</v>
      </c>
      <c r="C5" s="311"/>
      <c r="D5" s="311" t="s">
        <v>269</v>
      </c>
      <c r="E5" s="311"/>
      <c r="F5" s="311" t="s">
        <v>120</v>
      </c>
      <c r="G5" s="311"/>
      <c r="H5" s="314" t="s">
        <v>32</v>
      </c>
    </row>
    <row r="6" spans="1:8" s="8" customFormat="1" ht="51">
      <c r="A6" s="313"/>
      <c r="B6" s="132" t="s">
        <v>52</v>
      </c>
      <c r="C6" s="132" t="s">
        <v>86</v>
      </c>
      <c r="D6" s="132" t="s">
        <v>52</v>
      </c>
      <c r="E6" s="132" t="s">
        <v>86</v>
      </c>
      <c r="F6" s="132" t="s">
        <v>52</v>
      </c>
      <c r="G6" s="132" t="s">
        <v>85</v>
      </c>
      <c r="H6" s="315"/>
    </row>
    <row r="7" spans="1:8" s="1" customFormat="1" ht="34.5" customHeight="1" thickBot="1">
      <c r="A7" s="30" t="s">
        <v>244</v>
      </c>
      <c r="B7" s="96">
        <v>38798</v>
      </c>
      <c r="C7" s="96">
        <v>43762</v>
      </c>
      <c r="D7" s="96">
        <v>6543</v>
      </c>
      <c r="E7" s="96">
        <v>33618</v>
      </c>
      <c r="F7" s="79">
        <f>B7+D7</f>
        <v>45341</v>
      </c>
      <c r="G7" s="79">
        <v>41793</v>
      </c>
      <c r="H7" s="104" t="s">
        <v>18</v>
      </c>
    </row>
    <row r="8" spans="1:8" s="1" customFormat="1" ht="34.5" customHeight="1" thickBot="1">
      <c r="A8" s="27" t="s">
        <v>20</v>
      </c>
      <c r="B8" s="97">
        <v>152482</v>
      </c>
      <c r="C8" s="97">
        <v>30547</v>
      </c>
      <c r="D8" s="97">
        <v>71499</v>
      </c>
      <c r="E8" s="97">
        <v>23767</v>
      </c>
      <c r="F8" s="80">
        <f aca="true" t="shared" si="0" ref="F8:F15">B8+D8</f>
        <v>223981</v>
      </c>
      <c r="G8" s="80">
        <v>27779</v>
      </c>
      <c r="H8" s="105" t="s">
        <v>19</v>
      </c>
    </row>
    <row r="9" spans="1:8" s="1" customFormat="1" ht="34.5" customHeight="1" thickBot="1">
      <c r="A9" s="30" t="s">
        <v>22</v>
      </c>
      <c r="B9" s="98">
        <v>148054</v>
      </c>
      <c r="C9" s="98">
        <v>23022</v>
      </c>
      <c r="D9" s="98">
        <v>19051</v>
      </c>
      <c r="E9" s="98">
        <v>19586</v>
      </c>
      <c r="F9" s="81">
        <f t="shared" si="0"/>
        <v>167105</v>
      </c>
      <c r="G9" s="81">
        <v>22347</v>
      </c>
      <c r="H9" s="104" t="s">
        <v>21</v>
      </c>
    </row>
    <row r="10" spans="1:8" s="1" customFormat="1" ht="34.5" customHeight="1" thickBot="1">
      <c r="A10" s="27" t="s">
        <v>24</v>
      </c>
      <c r="B10" s="97">
        <v>94502</v>
      </c>
      <c r="C10" s="97">
        <v>20277</v>
      </c>
      <c r="D10" s="97">
        <v>39705</v>
      </c>
      <c r="E10" s="97">
        <v>17120</v>
      </c>
      <c r="F10" s="80">
        <f t="shared" si="0"/>
        <v>134207</v>
      </c>
      <c r="G10" s="80">
        <v>19173</v>
      </c>
      <c r="H10" s="105" t="s">
        <v>23</v>
      </c>
    </row>
    <row r="11" spans="1:8" s="1" customFormat="1" ht="34.5" customHeight="1" thickBot="1">
      <c r="A11" s="30" t="s">
        <v>26</v>
      </c>
      <c r="B11" s="98">
        <v>103885</v>
      </c>
      <c r="C11" s="98">
        <v>7486</v>
      </c>
      <c r="D11" s="98">
        <v>53120</v>
      </c>
      <c r="E11" s="98">
        <v>5712</v>
      </c>
      <c r="F11" s="81">
        <f t="shared" si="0"/>
        <v>157005</v>
      </c>
      <c r="G11" s="81">
        <v>6825</v>
      </c>
      <c r="H11" s="104" t="s">
        <v>25</v>
      </c>
    </row>
    <row r="12" spans="1:8" s="1" customFormat="1" ht="34.5" customHeight="1" thickBot="1">
      <c r="A12" s="27" t="s">
        <v>245</v>
      </c>
      <c r="B12" s="97">
        <v>22245</v>
      </c>
      <c r="C12" s="97">
        <v>3010</v>
      </c>
      <c r="D12" s="97">
        <v>0</v>
      </c>
      <c r="E12" s="97">
        <v>0</v>
      </c>
      <c r="F12" s="80">
        <f t="shared" si="0"/>
        <v>22245</v>
      </c>
      <c r="G12" s="80">
        <v>3010</v>
      </c>
      <c r="H12" s="105" t="s">
        <v>27</v>
      </c>
    </row>
    <row r="13" spans="1:8" s="1" customFormat="1" ht="34.5" customHeight="1" thickBot="1">
      <c r="A13" s="30" t="s">
        <v>247</v>
      </c>
      <c r="B13" s="98">
        <v>632728</v>
      </c>
      <c r="C13" s="98">
        <v>3927</v>
      </c>
      <c r="D13" s="98">
        <v>238</v>
      </c>
      <c r="E13" s="98">
        <v>3521</v>
      </c>
      <c r="F13" s="81">
        <f t="shared" si="0"/>
        <v>632966</v>
      </c>
      <c r="G13" s="81">
        <v>3926</v>
      </c>
      <c r="H13" s="104" t="s">
        <v>28</v>
      </c>
    </row>
    <row r="14" spans="1:8" s="1" customFormat="1" ht="34.5" customHeight="1" thickBot="1">
      <c r="A14" s="27" t="s">
        <v>246</v>
      </c>
      <c r="B14" s="97">
        <v>256311</v>
      </c>
      <c r="C14" s="97">
        <v>3841</v>
      </c>
      <c r="D14" s="97">
        <v>328</v>
      </c>
      <c r="E14" s="97">
        <v>3133</v>
      </c>
      <c r="F14" s="80">
        <f t="shared" si="0"/>
        <v>256639</v>
      </c>
      <c r="G14" s="80">
        <v>3838</v>
      </c>
      <c r="H14" s="105" t="s">
        <v>29</v>
      </c>
    </row>
    <row r="15" spans="1:8" s="1" customFormat="1" ht="34.5" customHeight="1">
      <c r="A15" s="39" t="s">
        <v>31</v>
      </c>
      <c r="B15" s="99">
        <v>257324</v>
      </c>
      <c r="C15" s="99">
        <v>3156</v>
      </c>
      <c r="D15" s="99">
        <v>116887</v>
      </c>
      <c r="E15" s="99">
        <v>3051</v>
      </c>
      <c r="F15" s="82">
        <f t="shared" si="0"/>
        <v>374211</v>
      </c>
      <c r="G15" s="82">
        <v>3098</v>
      </c>
      <c r="H15" s="106" t="s">
        <v>30</v>
      </c>
    </row>
    <row r="16" spans="1:8" s="4" customFormat="1" ht="30" customHeight="1">
      <c r="A16" s="52" t="s">
        <v>99</v>
      </c>
      <c r="B16" s="63">
        <f>SUM(B7:B15)</f>
        <v>1706329</v>
      </c>
      <c r="C16" s="86">
        <v>12222</v>
      </c>
      <c r="D16" s="63">
        <f>SUM(D7:D15)</f>
        <v>307371</v>
      </c>
      <c r="E16" s="86">
        <v>11608</v>
      </c>
      <c r="F16" s="63">
        <f>SUM(F7:F15)</f>
        <v>2013700</v>
      </c>
      <c r="G16" s="86">
        <v>12052</v>
      </c>
      <c r="H16" s="109" t="s">
        <v>100</v>
      </c>
    </row>
    <row r="17" spans="1:8" ht="18" customHeight="1">
      <c r="A17" s="25" t="s">
        <v>87</v>
      </c>
      <c r="H17" s="9" t="s">
        <v>53</v>
      </c>
    </row>
    <row r="20" spans="2:3" ht="24.75" customHeight="1">
      <c r="B20" s="9" t="s">
        <v>164</v>
      </c>
      <c r="C20" s="9" t="s">
        <v>200</v>
      </c>
    </row>
    <row r="21" spans="1:7" ht="24.75" customHeight="1">
      <c r="A21" s="9" t="s">
        <v>203</v>
      </c>
      <c r="B21" s="42">
        <f>C14</f>
        <v>3841</v>
      </c>
      <c r="C21" s="42">
        <f>E14</f>
        <v>3133</v>
      </c>
      <c r="D21" s="10"/>
      <c r="E21" s="10"/>
      <c r="F21" s="10"/>
      <c r="G21" s="10"/>
    </row>
    <row r="22" spans="1:3" ht="24.75" customHeight="1">
      <c r="A22" s="9" t="s">
        <v>213</v>
      </c>
      <c r="B22" s="42">
        <f>C12</f>
        <v>3010</v>
      </c>
      <c r="C22" s="42">
        <f>E12</f>
        <v>0</v>
      </c>
    </row>
    <row r="23" spans="1:7" ht="24.75" customHeight="1">
      <c r="A23" s="9" t="s">
        <v>212</v>
      </c>
      <c r="B23" s="42">
        <f>C15</f>
        <v>3156</v>
      </c>
      <c r="C23" s="42">
        <f>E15</f>
        <v>3051</v>
      </c>
      <c r="D23" s="10"/>
      <c r="E23" s="10"/>
      <c r="F23" s="10"/>
      <c r="G23" s="10"/>
    </row>
    <row r="24" spans="1:7" ht="24.75" customHeight="1">
      <c r="A24" s="9" t="s">
        <v>214</v>
      </c>
      <c r="B24" s="42">
        <f>C13</f>
        <v>3927</v>
      </c>
      <c r="C24" s="42">
        <f>E13</f>
        <v>3521</v>
      </c>
      <c r="D24" s="10"/>
      <c r="E24" s="10"/>
      <c r="F24" s="10"/>
      <c r="G24" s="10"/>
    </row>
    <row r="25" spans="1:7" ht="24.75" customHeight="1">
      <c r="A25" s="9" t="s">
        <v>202</v>
      </c>
      <c r="B25" s="42">
        <f>C11</f>
        <v>7486</v>
      </c>
      <c r="C25" s="42">
        <f>E11</f>
        <v>5712</v>
      </c>
      <c r="D25" s="10"/>
      <c r="E25" s="10"/>
      <c r="F25" s="10"/>
      <c r="G25" s="10"/>
    </row>
    <row r="26" spans="1:3" ht="24.75" customHeight="1">
      <c r="A26" s="9" t="s">
        <v>166</v>
      </c>
      <c r="B26" s="42">
        <f>C10</f>
        <v>20277</v>
      </c>
      <c r="C26" s="42">
        <f>E10</f>
        <v>17120</v>
      </c>
    </row>
    <row r="27" spans="1:3" ht="24.75" customHeight="1">
      <c r="A27" s="9" t="s">
        <v>215</v>
      </c>
      <c r="B27" s="42">
        <f>C9</f>
        <v>23022</v>
      </c>
      <c r="C27" s="42">
        <f>E9</f>
        <v>19586</v>
      </c>
    </row>
    <row r="28" spans="1:3" ht="24.75" customHeight="1">
      <c r="A28" s="9" t="s">
        <v>216</v>
      </c>
      <c r="B28" s="42">
        <f>C8</f>
        <v>30547</v>
      </c>
      <c r="C28" s="42">
        <f>E8</f>
        <v>23767</v>
      </c>
    </row>
    <row r="29" spans="1:3" ht="24.75" customHeight="1">
      <c r="A29" s="9" t="s">
        <v>217</v>
      </c>
      <c r="B29" s="42">
        <f>C7</f>
        <v>43762</v>
      </c>
      <c r="C29" s="42">
        <f>E7</f>
        <v>33618</v>
      </c>
    </row>
    <row r="30" ht="24.75" customHeight="1">
      <c r="B30" s="42"/>
    </row>
  </sheetData>
  <sheetProtection/>
  <mergeCells count="8">
    <mergeCell ref="A1:H1"/>
    <mergeCell ref="A3:H3"/>
    <mergeCell ref="F5:G5"/>
    <mergeCell ref="A5:A6"/>
    <mergeCell ref="B5:C5"/>
    <mergeCell ref="D5:E5"/>
    <mergeCell ref="H5:H6"/>
    <mergeCell ref="A2:H2"/>
  </mergeCells>
  <printOptions horizontalCentered="1" verticalCentered="1"/>
  <pageMargins left="0" right="0" top="0" bottom="0" header="0" footer="0"/>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dimension ref="A1:Q56"/>
  <sheetViews>
    <sheetView rightToLeft="1" view="pageBreakPreview" zoomScaleSheetLayoutView="100" zoomScalePageLayoutView="0" workbookViewId="0" topLeftCell="A28">
      <selection activeCell="B35" sqref="B35"/>
    </sheetView>
  </sheetViews>
  <sheetFormatPr defaultColWidth="11.421875" defaultRowHeight="24.75" customHeight="1"/>
  <cols>
    <col min="1" max="1" width="39.8515625" style="9" customWidth="1"/>
    <col min="2" max="7" width="12.7109375" style="9" customWidth="1"/>
    <col min="8" max="8" width="49.7109375" style="9" customWidth="1"/>
    <col min="9" max="16384" width="11.421875" style="9" customWidth="1"/>
  </cols>
  <sheetData>
    <row r="1" spans="1:8" s="24" customFormat="1" ht="20.25">
      <c r="A1" s="309" t="s">
        <v>218</v>
      </c>
      <c r="B1" s="309"/>
      <c r="C1" s="309"/>
      <c r="D1" s="309"/>
      <c r="E1" s="309"/>
      <c r="F1" s="309"/>
      <c r="G1" s="309"/>
      <c r="H1" s="309"/>
    </row>
    <row r="2" spans="1:8" s="24" customFormat="1" ht="33.75" customHeight="1">
      <c r="A2" s="310" t="s">
        <v>301</v>
      </c>
      <c r="B2" s="310"/>
      <c r="C2" s="310"/>
      <c r="D2" s="310"/>
      <c r="E2" s="310"/>
      <c r="F2" s="310"/>
      <c r="G2" s="310"/>
      <c r="H2" s="310"/>
    </row>
    <row r="3" spans="1:8" s="24" customFormat="1" ht="20.25">
      <c r="A3" s="310">
        <v>2021</v>
      </c>
      <c r="B3" s="310"/>
      <c r="C3" s="310"/>
      <c r="D3" s="310"/>
      <c r="E3" s="310"/>
      <c r="F3" s="310"/>
      <c r="G3" s="310"/>
      <c r="H3" s="310"/>
    </row>
    <row r="4" spans="1:8" ht="15.75">
      <c r="A4" s="175" t="s">
        <v>71</v>
      </c>
      <c r="B4" s="176"/>
      <c r="C4" s="176"/>
      <c r="D4" s="176"/>
      <c r="E4" s="176"/>
      <c r="F4" s="176"/>
      <c r="G4" s="176"/>
      <c r="H4" s="177" t="s">
        <v>72</v>
      </c>
    </row>
    <row r="5" spans="1:16" s="7" customFormat="1" ht="18.75" customHeight="1">
      <c r="A5" s="312" t="s">
        <v>226</v>
      </c>
      <c r="B5" s="311" t="s">
        <v>267</v>
      </c>
      <c r="C5" s="311"/>
      <c r="D5" s="311" t="s">
        <v>268</v>
      </c>
      <c r="E5" s="311"/>
      <c r="F5" s="316" t="s">
        <v>195</v>
      </c>
      <c r="G5" s="316"/>
      <c r="H5" s="314" t="s">
        <v>56</v>
      </c>
      <c r="K5" s="267"/>
      <c r="L5" s="267"/>
      <c r="M5" s="267"/>
      <c r="N5" s="267"/>
      <c r="O5" s="267"/>
      <c r="P5" s="267"/>
    </row>
    <row r="6" spans="1:16" s="8" customFormat="1" ht="65.25" customHeight="1">
      <c r="A6" s="313"/>
      <c r="B6" s="132" t="s">
        <v>52</v>
      </c>
      <c r="C6" s="132" t="s">
        <v>86</v>
      </c>
      <c r="D6" s="132" t="s">
        <v>52</v>
      </c>
      <c r="E6" s="132" t="s">
        <v>86</v>
      </c>
      <c r="F6" s="132" t="s">
        <v>52</v>
      </c>
      <c r="G6" s="132" t="s">
        <v>86</v>
      </c>
      <c r="H6" s="315"/>
      <c r="K6" s="268"/>
      <c r="L6" s="268"/>
      <c r="M6" s="268"/>
      <c r="N6" s="268"/>
      <c r="O6" s="268"/>
      <c r="P6" s="268"/>
    </row>
    <row r="7" spans="1:8" s="1" customFormat="1" ht="15.75" thickBot="1">
      <c r="A7" s="30" t="s">
        <v>124</v>
      </c>
      <c r="B7" s="133">
        <v>26657</v>
      </c>
      <c r="C7" s="133">
        <v>4238</v>
      </c>
      <c r="D7" s="133">
        <v>0</v>
      </c>
      <c r="E7" s="133">
        <v>0</v>
      </c>
      <c r="F7" s="208">
        <f>B7+D7</f>
        <v>26657</v>
      </c>
      <c r="G7" s="208">
        <v>4238</v>
      </c>
      <c r="H7" s="95" t="s">
        <v>144</v>
      </c>
    </row>
    <row r="8" spans="1:8" s="1" customFormat="1" ht="15.75" thickBot="1">
      <c r="A8" s="27" t="s">
        <v>125</v>
      </c>
      <c r="B8" s="134">
        <v>29748</v>
      </c>
      <c r="C8" s="134">
        <v>34064</v>
      </c>
      <c r="D8" s="134">
        <v>3850</v>
      </c>
      <c r="E8" s="134">
        <v>21322</v>
      </c>
      <c r="F8" s="209">
        <f aca="true" t="shared" si="0" ref="F8:F27">B8+D8</f>
        <v>33598</v>
      </c>
      <c r="G8" s="209">
        <v>31786</v>
      </c>
      <c r="H8" s="32" t="s">
        <v>145</v>
      </c>
    </row>
    <row r="9" spans="1:8" s="1" customFormat="1" ht="15.75" thickBot="1">
      <c r="A9" s="30" t="s">
        <v>126</v>
      </c>
      <c r="B9" s="133">
        <v>104160</v>
      </c>
      <c r="C9" s="133">
        <v>9779</v>
      </c>
      <c r="D9" s="133">
        <v>1452</v>
      </c>
      <c r="E9" s="133">
        <v>15350</v>
      </c>
      <c r="F9" s="208">
        <f t="shared" si="0"/>
        <v>105612</v>
      </c>
      <c r="G9" s="208">
        <v>9858</v>
      </c>
      <c r="H9" s="95" t="s">
        <v>88</v>
      </c>
    </row>
    <row r="10" spans="1:8" s="1" customFormat="1" ht="15.75" thickBot="1">
      <c r="A10" s="27" t="s">
        <v>127</v>
      </c>
      <c r="B10" s="134">
        <v>11213</v>
      </c>
      <c r="C10" s="134">
        <v>25272</v>
      </c>
      <c r="D10" s="134">
        <v>2171</v>
      </c>
      <c r="E10" s="134">
        <v>23052</v>
      </c>
      <c r="F10" s="209">
        <f t="shared" si="0"/>
        <v>13384</v>
      </c>
      <c r="G10" s="209">
        <v>24568</v>
      </c>
      <c r="H10" s="32" t="s">
        <v>146</v>
      </c>
    </row>
    <row r="11" spans="1:8" s="1" customFormat="1" ht="30.75" thickBot="1">
      <c r="A11" s="30" t="s">
        <v>128</v>
      </c>
      <c r="B11" s="133">
        <v>1320</v>
      </c>
      <c r="C11" s="133">
        <v>26547</v>
      </c>
      <c r="D11" s="133">
        <v>247</v>
      </c>
      <c r="E11" s="133">
        <v>18375</v>
      </c>
      <c r="F11" s="208">
        <f t="shared" si="0"/>
        <v>1567</v>
      </c>
      <c r="G11" s="208">
        <v>25061</v>
      </c>
      <c r="H11" s="95" t="s">
        <v>147</v>
      </c>
    </row>
    <row r="12" spans="1:8" s="1" customFormat="1" ht="15.75" thickBot="1">
      <c r="A12" s="27" t="s">
        <v>129</v>
      </c>
      <c r="B12" s="134">
        <v>662300</v>
      </c>
      <c r="C12" s="134">
        <v>5735</v>
      </c>
      <c r="D12" s="134">
        <v>3751</v>
      </c>
      <c r="E12" s="134">
        <v>14752</v>
      </c>
      <c r="F12" s="209">
        <f t="shared" si="0"/>
        <v>666051</v>
      </c>
      <c r="G12" s="209">
        <v>5866</v>
      </c>
      <c r="H12" s="32" t="s">
        <v>89</v>
      </c>
    </row>
    <row r="13" spans="1:8" s="1" customFormat="1" ht="30.75" thickBot="1">
      <c r="A13" s="30" t="s">
        <v>130</v>
      </c>
      <c r="B13" s="133">
        <v>215328</v>
      </c>
      <c r="C13" s="133">
        <v>8899</v>
      </c>
      <c r="D13" s="133">
        <v>27663</v>
      </c>
      <c r="E13" s="133">
        <v>10370</v>
      </c>
      <c r="F13" s="208">
        <f t="shared" si="0"/>
        <v>242991</v>
      </c>
      <c r="G13" s="208">
        <v>9159</v>
      </c>
      <c r="H13" s="95" t="s">
        <v>148</v>
      </c>
    </row>
    <row r="14" spans="1:8" s="1" customFormat="1" ht="15.75" thickBot="1">
      <c r="A14" s="27" t="s">
        <v>131</v>
      </c>
      <c r="B14" s="134">
        <v>125978</v>
      </c>
      <c r="C14" s="134">
        <v>11414</v>
      </c>
      <c r="D14" s="134">
        <v>9827</v>
      </c>
      <c r="E14" s="134">
        <v>18480</v>
      </c>
      <c r="F14" s="209">
        <f t="shared" si="0"/>
        <v>135805</v>
      </c>
      <c r="G14" s="209">
        <v>12219</v>
      </c>
      <c r="H14" s="32" t="s">
        <v>149</v>
      </c>
    </row>
    <row r="15" spans="1:8" s="1" customFormat="1" ht="15.75" thickBot="1">
      <c r="A15" s="30" t="s">
        <v>132</v>
      </c>
      <c r="B15" s="133">
        <v>53031</v>
      </c>
      <c r="C15" s="133">
        <v>6245</v>
      </c>
      <c r="D15" s="133">
        <v>22004</v>
      </c>
      <c r="E15" s="133">
        <v>6028</v>
      </c>
      <c r="F15" s="208">
        <f t="shared" si="0"/>
        <v>75035</v>
      </c>
      <c r="G15" s="208">
        <v>6176</v>
      </c>
      <c r="H15" s="95" t="s">
        <v>150</v>
      </c>
    </row>
    <row r="16" spans="1:8" s="1" customFormat="1" ht="15.75" thickBot="1">
      <c r="A16" s="27" t="s">
        <v>133</v>
      </c>
      <c r="B16" s="134">
        <v>16939</v>
      </c>
      <c r="C16" s="134">
        <v>30222</v>
      </c>
      <c r="D16" s="134">
        <v>3851</v>
      </c>
      <c r="E16" s="134">
        <v>22951</v>
      </c>
      <c r="F16" s="209">
        <f t="shared" si="0"/>
        <v>20790</v>
      </c>
      <c r="G16" s="209">
        <v>28524</v>
      </c>
      <c r="H16" s="32" t="s">
        <v>151</v>
      </c>
    </row>
    <row r="17" spans="1:8" s="1" customFormat="1" ht="15.75" thickBot="1">
      <c r="A17" s="30" t="s">
        <v>134</v>
      </c>
      <c r="B17" s="133">
        <v>15825</v>
      </c>
      <c r="C17" s="133">
        <v>30244</v>
      </c>
      <c r="D17" s="133">
        <v>5777</v>
      </c>
      <c r="E17" s="133">
        <v>24960</v>
      </c>
      <c r="F17" s="208">
        <f t="shared" si="0"/>
        <v>21602</v>
      </c>
      <c r="G17" s="208">
        <v>28219</v>
      </c>
      <c r="H17" s="95" t="s">
        <v>152</v>
      </c>
    </row>
    <row r="18" spans="1:8" s="1" customFormat="1" ht="15.75" thickBot="1">
      <c r="A18" s="27" t="s">
        <v>135</v>
      </c>
      <c r="B18" s="134">
        <v>14249</v>
      </c>
      <c r="C18" s="134">
        <v>14897</v>
      </c>
      <c r="D18" s="134">
        <v>1293</v>
      </c>
      <c r="E18" s="134">
        <v>19884</v>
      </c>
      <c r="F18" s="209">
        <f t="shared" si="0"/>
        <v>15542</v>
      </c>
      <c r="G18" s="209">
        <v>15966</v>
      </c>
      <c r="H18" s="32" t="s">
        <v>153</v>
      </c>
    </row>
    <row r="19" spans="1:8" s="1" customFormat="1" ht="15.75" thickBot="1">
      <c r="A19" s="30" t="s">
        <v>136</v>
      </c>
      <c r="B19" s="133">
        <v>45265</v>
      </c>
      <c r="C19" s="133">
        <v>15363</v>
      </c>
      <c r="D19" s="133">
        <v>3354</v>
      </c>
      <c r="E19" s="133">
        <v>14674</v>
      </c>
      <c r="F19" s="208">
        <f t="shared" si="0"/>
        <v>48619</v>
      </c>
      <c r="G19" s="208">
        <v>15272</v>
      </c>
      <c r="H19" s="95" t="s">
        <v>154</v>
      </c>
    </row>
    <row r="20" spans="1:8" s="1" customFormat="1" ht="15.75" thickBot="1">
      <c r="A20" s="27" t="s">
        <v>137</v>
      </c>
      <c r="B20" s="134">
        <v>144639</v>
      </c>
      <c r="C20" s="134">
        <v>4460</v>
      </c>
      <c r="D20" s="134">
        <v>34126</v>
      </c>
      <c r="E20" s="134">
        <v>5328</v>
      </c>
      <c r="F20" s="209">
        <f t="shared" si="0"/>
        <v>178765</v>
      </c>
      <c r="G20" s="209">
        <v>4683</v>
      </c>
      <c r="H20" s="32" t="s">
        <v>155</v>
      </c>
    </row>
    <row r="21" spans="1:8" s="1" customFormat="1" ht="30.75" thickBot="1">
      <c r="A21" s="30" t="s">
        <v>138</v>
      </c>
      <c r="B21" s="133">
        <v>88195</v>
      </c>
      <c r="C21" s="133">
        <v>30698</v>
      </c>
      <c r="D21" s="133">
        <v>22871</v>
      </c>
      <c r="E21" s="133">
        <v>26327</v>
      </c>
      <c r="F21" s="208">
        <f t="shared" si="0"/>
        <v>111066</v>
      </c>
      <c r="G21" s="208">
        <v>29664</v>
      </c>
      <c r="H21" s="95" t="s">
        <v>156</v>
      </c>
    </row>
    <row r="22" spans="1:8" s="1" customFormat="1" ht="15.75" thickBot="1">
      <c r="A22" s="27" t="s">
        <v>39</v>
      </c>
      <c r="B22" s="134">
        <v>26178</v>
      </c>
      <c r="C22" s="134">
        <v>22142</v>
      </c>
      <c r="D22" s="134">
        <v>30933</v>
      </c>
      <c r="E22" s="134">
        <v>22962</v>
      </c>
      <c r="F22" s="209">
        <f t="shared" si="0"/>
        <v>57111</v>
      </c>
      <c r="G22" s="209">
        <v>22728</v>
      </c>
      <c r="H22" s="32" t="s">
        <v>90</v>
      </c>
    </row>
    <row r="23" spans="1:8" s="1" customFormat="1" ht="15.75" thickBot="1">
      <c r="A23" s="30" t="s">
        <v>139</v>
      </c>
      <c r="B23" s="133">
        <v>47178</v>
      </c>
      <c r="C23" s="133">
        <v>22674</v>
      </c>
      <c r="D23" s="133">
        <v>28315</v>
      </c>
      <c r="E23" s="133">
        <v>20372</v>
      </c>
      <c r="F23" s="208">
        <f t="shared" si="0"/>
        <v>75493</v>
      </c>
      <c r="G23" s="208">
        <v>21486</v>
      </c>
      <c r="H23" s="95" t="s">
        <v>157</v>
      </c>
    </row>
    <row r="24" spans="1:8" s="1" customFormat="1" ht="15.75" thickBot="1">
      <c r="A24" s="27" t="s">
        <v>140</v>
      </c>
      <c r="B24" s="134">
        <v>3656</v>
      </c>
      <c r="C24" s="134">
        <v>25759</v>
      </c>
      <c r="D24" s="134">
        <v>1787</v>
      </c>
      <c r="E24" s="134">
        <v>21734</v>
      </c>
      <c r="F24" s="209">
        <f t="shared" si="0"/>
        <v>5443</v>
      </c>
      <c r="G24" s="209">
        <v>24169</v>
      </c>
      <c r="H24" s="32" t="s">
        <v>158</v>
      </c>
    </row>
    <row r="25" spans="1:8" s="1" customFormat="1" ht="15.75" thickBot="1">
      <c r="A25" s="30" t="s">
        <v>141</v>
      </c>
      <c r="B25" s="133">
        <v>4945</v>
      </c>
      <c r="C25" s="133">
        <v>9542</v>
      </c>
      <c r="D25" s="133">
        <v>5741</v>
      </c>
      <c r="E25" s="133">
        <v>7816</v>
      </c>
      <c r="F25" s="208">
        <f t="shared" si="0"/>
        <v>10686</v>
      </c>
      <c r="G25" s="208">
        <v>8827</v>
      </c>
      <c r="H25" s="95" t="s">
        <v>159</v>
      </c>
    </row>
    <row r="26" spans="1:8" s="1" customFormat="1" ht="45.75" thickBot="1">
      <c r="A26" s="27" t="s">
        <v>142</v>
      </c>
      <c r="B26" s="134">
        <v>64413</v>
      </c>
      <c r="C26" s="134">
        <v>3050</v>
      </c>
      <c r="D26" s="134">
        <v>96373</v>
      </c>
      <c r="E26" s="134">
        <v>3037</v>
      </c>
      <c r="F26" s="209">
        <f t="shared" si="0"/>
        <v>160786</v>
      </c>
      <c r="G26" s="209">
        <v>3042</v>
      </c>
      <c r="H26" s="32" t="s">
        <v>160</v>
      </c>
    </row>
    <row r="27" spans="1:8" s="1" customFormat="1" ht="30">
      <c r="A27" s="39" t="s">
        <v>143</v>
      </c>
      <c r="B27" s="135">
        <v>5112</v>
      </c>
      <c r="C27" s="135">
        <v>29547</v>
      </c>
      <c r="D27" s="135">
        <v>1985</v>
      </c>
      <c r="E27" s="135">
        <v>22382</v>
      </c>
      <c r="F27" s="210">
        <f t="shared" si="0"/>
        <v>7097</v>
      </c>
      <c r="G27" s="210">
        <v>27654</v>
      </c>
      <c r="H27" s="136" t="s">
        <v>161</v>
      </c>
    </row>
    <row r="28" spans="1:17" s="4" customFormat="1" ht="30" customHeight="1">
      <c r="A28" s="56" t="s">
        <v>99</v>
      </c>
      <c r="B28" s="83">
        <f>SUM(B7:B27)</f>
        <v>1706329</v>
      </c>
      <c r="C28" s="83">
        <v>12222</v>
      </c>
      <c r="D28" s="83">
        <f>SUM(D7:D27)</f>
        <v>307371</v>
      </c>
      <c r="E28" s="83">
        <v>11608</v>
      </c>
      <c r="F28" s="83">
        <f>SUM(F7:F27)</f>
        <v>2013700</v>
      </c>
      <c r="G28" s="83">
        <v>12052</v>
      </c>
      <c r="H28" s="137" t="s">
        <v>100</v>
      </c>
      <c r="I28" s="1"/>
      <c r="J28" s="25"/>
      <c r="K28" s="25"/>
      <c r="L28" s="25"/>
      <c r="M28" s="25"/>
      <c r="N28" s="25"/>
      <c r="O28" s="25"/>
      <c r="P28" s="25"/>
      <c r="Q28" s="25"/>
    </row>
    <row r="29" spans="1:8" ht="17.25" customHeight="1">
      <c r="A29" s="25" t="s">
        <v>87</v>
      </c>
      <c r="H29" s="9" t="s">
        <v>53</v>
      </c>
    </row>
    <row r="34" spans="2:8" ht="24.75" customHeight="1">
      <c r="B34" s="9" t="s">
        <v>164</v>
      </c>
      <c r="C34" s="9" t="s">
        <v>200</v>
      </c>
      <c r="H34" s="258"/>
    </row>
    <row r="35" spans="1:8" ht="24.75" customHeight="1">
      <c r="A35" s="255" t="s">
        <v>324</v>
      </c>
      <c r="B35" s="9">
        <v>34064</v>
      </c>
      <c r="C35" s="9">
        <v>21322</v>
      </c>
      <c r="D35" s="10"/>
      <c r="E35" s="10"/>
      <c r="F35" s="10"/>
      <c r="H35" s="258"/>
    </row>
    <row r="36" spans="1:8" ht="24.75" customHeight="1">
      <c r="A36" s="9" t="s">
        <v>209</v>
      </c>
      <c r="B36" s="9">
        <v>30698</v>
      </c>
      <c r="C36" s="9">
        <v>26327</v>
      </c>
      <c r="D36" s="10"/>
      <c r="E36" s="10"/>
      <c r="F36" s="10"/>
      <c r="H36" s="258"/>
    </row>
    <row r="37" spans="1:8" ht="24.75" customHeight="1">
      <c r="A37" s="9" t="s">
        <v>183</v>
      </c>
      <c r="B37" s="9">
        <v>30244</v>
      </c>
      <c r="C37" s="9">
        <v>24960</v>
      </c>
      <c r="D37" s="10"/>
      <c r="E37" s="10"/>
      <c r="F37" s="10"/>
      <c r="H37" s="258"/>
    </row>
    <row r="38" spans="1:8" ht="24.75" customHeight="1">
      <c r="A38" s="9" t="s">
        <v>182</v>
      </c>
      <c r="B38" s="9">
        <v>30222</v>
      </c>
      <c r="C38" s="9">
        <v>22951</v>
      </c>
      <c r="D38" s="10"/>
      <c r="E38" s="10"/>
      <c r="F38" s="10"/>
      <c r="H38" s="258"/>
    </row>
    <row r="39" spans="1:8" ht="24.75" customHeight="1">
      <c r="A39" s="9" t="s">
        <v>323</v>
      </c>
      <c r="B39" s="9">
        <v>29547</v>
      </c>
      <c r="C39" s="9">
        <v>22382</v>
      </c>
      <c r="H39" s="258"/>
    </row>
    <row r="40" spans="1:8" ht="24.75" customHeight="1">
      <c r="A40" s="256" t="s">
        <v>341</v>
      </c>
      <c r="B40" s="9">
        <v>26547</v>
      </c>
      <c r="C40" s="9">
        <v>18375</v>
      </c>
      <c r="H40" s="258"/>
    </row>
    <row r="41" spans="1:8" ht="24.75" customHeight="1">
      <c r="A41" s="9" t="s">
        <v>208</v>
      </c>
      <c r="B41" s="9">
        <v>25759</v>
      </c>
      <c r="C41" s="9">
        <v>21734</v>
      </c>
      <c r="H41" s="258"/>
    </row>
    <row r="42" spans="1:8" ht="24.75" customHeight="1">
      <c r="A42" s="9" t="s">
        <v>207</v>
      </c>
      <c r="B42" s="9">
        <v>25272</v>
      </c>
      <c r="C42" s="9">
        <v>23052</v>
      </c>
      <c r="H42" s="258"/>
    </row>
    <row r="43" spans="1:8" ht="24.75" customHeight="1">
      <c r="A43" s="9" t="s">
        <v>185</v>
      </c>
      <c r="B43" s="9">
        <v>22674</v>
      </c>
      <c r="C43" s="9">
        <v>20372</v>
      </c>
      <c r="H43" s="258"/>
    </row>
    <row r="44" spans="1:8" ht="24.75" customHeight="1">
      <c r="A44" s="9" t="s">
        <v>325</v>
      </c>
      <c r="B44" s="9">
        <v>22142</v>
      </c>
      <c r="C44" s="9">
        <v>22962</v>
      </c>
      <c r="H44" s="258"/>
    </row>
    <row r="45" spans="2:8" ht="24.75" customHeight="1">
      <c r="B45" s="42"/>
      <c r="C45" s="42"/>
      <c r="H45" s="258"/>
    </row>
    <row r="46" spans="2:8" ht="24.75" customHeight="1">
      <c r="B46" s="42"/>
      <c r="C46" s="42"/>
      <c r="D46" s="42"/>
      <c r="H46" s="258"/>
    </row>
    <row r="47" spans="2:8" ht="24.75" customHeight="1">
      <c r="B47" s="42"/>
      <c r="C47" s="42"/>
      <c r="H47" s="258"/>
    </row>
    <row r="48" spans="2:8" ht="24.75" customHeight="1">
      <c r="B48" s="42"/>
      <c r="C48" s="42"/>
      <c r="H48" s="258"/>
    </row>
    <row r="49" spans="2:8" ht="24.75" customHeight="1">
      <c r="B49" s="42"/>
      <c r="C49" s="42"/>
      <c r="H49" s="258"/>
    </row>
    <row r="50" spans="2:8" ht="24.75" customHeight="1">
      <c r="B50" s="42"/>
      <c r="C50" s="42"/>
      <c r="H50" s="258"/>
    </row>
    <row r="51" spans="2:8" ht="24.75" customHeight="1">
      <c r="B51" s="42"/>
      <c r="C51" s="42"/>
      <c r="H51" s="258"/>
    </row>
    <row r="52" spans="2:8" ht="24.75" customHeight="1">
      <c r="B52" s="42"/>
      <c r="C52" s="42"/>
      <c r="H52" s="258"/>
    </row>
    <row r="53" spans="2:8" ht="24.75" customHeight="1">
      <c r="B53" s="42"/>
      <c r="C53" s="42"/>
      <c r="H53" s="258"/>
    </row>
    <row r="54" spans="2:8" ht="24.75" customHeight="1">
      <c r="B54" s="42"/>
      <c r="C54" s="42"/>
      <c r="H54" s="258"/>
    </row>
    <row r="55" spans="2:3" ht="24.75" customHeight="1">
      <c r="B55" s="42"/>
      <c r="C55" s="42"/>
    </row>
    <row r="56" spans="1:2" ht="24.75" customHeight="1">
      <c r="A56" s="9">
        <f>A30&amp;H30</f>
      </c>
      <c r="B56" s="42"/>
    </row>
  </sheetData>
  <sheetProtection/>
  <mergeCells count="8">
    <mergeCell ref="A1:H1"/>
    <mergeCell ref="A3:H3"/>
    <mergeCell ref="F5:G5"/>
    <mergeCell ref="A5:A6"/>
    <mergeCell ref="B5:C5"/>
    <mergeCell ref="D5:E5"/>
    <mergeCell ref="H5:H6"/>
    <mergeCell ref="A2:H2"/>
  </mergeCells>
  <printOptions horizontalCentered="1" verticalCentered="1"/>
  <pageMargins left="0" right="0" top="0" bottom="0" header="0" footer="0"/>
  <pageSetup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dimension ref="A1:L29"/>
  <sheetViews>
    <sheetView rightToLeft="1" view="pageBreakPreview" zoomScale="85" zoomScaleSheetLayoutView="85" zoomScalePageLayoutView="0" workbookViewId="0" topLeftCell="A1">
      <selection activeCell="F11" sqref="F11"/>
    </sheetView>
  </sheetViews>
  <sheetFormatPr defaultColWidth="11.421875" defaultRowHeight="24.75" customHeight="1"/>
  <cols>
    <col min="1" max="1" width="35.7109375" style="9" customWidth="1"/>
    <col min="2" max="2" width="10.7109375" style="9" customWidth="1"/>
    <col min="3" max="3" width="11.28125" style="9" customWidth="1"/>
    <col min="4" max="4" width="11.8515625" style="9" customWidth="1"/>
    <col min="5" max="5" width="10.28125" style="9" customWidth="1"/>
    <col min="6" max="6" width="12.140625" style="9" customWidth="1"/>
    <col min="7" max="9" width="10.7109375" style="9" customWidth="1"/>
    <col min="10" max="10" width="11.140625" style="9" customWidth="1"/>
    <col min="11" max="11" width="11.421875" style="9" bestFit="1" customWidth="1"/>
    <col min="12" max="12" width="35.7109375" style="9" customWidth="1"/>
    <col min="13" max="16384" width="11.421875" style="9" customWidth="1"/>
  </cols>
  <sheetData>
    <row r="1" spans="1:12" s="5" customFormat="1" ht="20.25" customHeight="1">
      <c r="A1" s="309" t="s">
        <v>220</v>
      </c>
      <c r="B1" s="309"/>
      <c r="C1" s="309"/>
      <c r="D1" s="309"/>
      <c r="E1" s="309"/>
      <c r="F1" s="309"/>
      <c r="G1" s="309"/>
      <c r="H1" s="309"/>
      <c r="I1" s="309"/>
      <c r="J1" s="309"/>
      <c r="K1" s="309"/>
      <c r="L1" s="309"/>
    </row>
    <row r="2" spans="1:12" s="5" customFormat="1" ht="20.25" customHeight="1">
      <c r="A2" s="310" t="s">
        <v>238</v>
      </c>
      <c r="B2" s="310"/>
      <c r="C2" s="310"/>
      <c r="D2" s="310"/>
      <c r="E2" s="310"/>
      <c r="F2" s="310"/>
      <c r="G2" s="310"/>
      <c r="H2" s="310"/>
      <c r="I2" s="310"/>
      <c r="J2" s="310"/>
      <c r="K2" s="310"/>
      <c r="L2" s="310"/>
    </row>
    <row r="3" spans="1:12" s="5" customFormat="1" ht="20.25">
      <c r="A3" s="310">
        <v>2021</v>
      </c>
      <c r="B3" s="310"/>
      <c r="C3" s="310"/>
      <c r="D3" s="310"/>
      <c r="E3" s="310"/>
      <c r="F3" s="310"/>
      <c r="G3" s="310"/>
      <c r="H3" s="310"/>
      <c r="I3" s="310"/>
      <c r="J3" s="310"/>
      <c r="K3" s="310"/>
      <c r="L3" s="310"/>
    </row>
    <row r="4" spans="1:12" s="188" customFormat="1" ht="21" customHeight="1">
      <c r="A4" s="186" t="s">
        <v>73</v>
      </c>
      <c r="B4" s="187"/>
      <c r="C4" s="187"/>
      <c r="D4" s="187"/>
      <c r="E4" s="187"/>
      <c r="F4" s="187"/>
      <c r="G4" s="187"/>
      <c r="H4" s="187"/>
      <c r="I4" s="187"/>
      <c r="J4" s="187"/>
      <c r="K4" s="187"/>
      <c r="L4" s="189" t="s">
        <v>74</v>
      </c>
    </row>
    <row r="5" spans="1:12" s="7" customFormat="1" ht="56.25" customHeight="1">
      <c r="A5" s="317" t="s">
        <v>121</v>
      </c>
      <c r="B5" s="139" t="s">
        <v>244</v>
      </c>
      <c r="C5" s="139" t="s">
        <v>20</v>
      </c>
      <c r="D5" s="139" t="s">
        <v>22</v>
      </c>
      <c r="E5" s="139" t="s">
        <v>24</v>
      </c>
      <c r="F5" s="139" t="s">
        <v>26</v>
      </c>
      <c r="G5" s="139" t="s">
        <v>245</v>
      </c>
      <c r="H5" s="139" t="s">
        <v>247</v>
      </c>
      <c r="I5" s="139" t="s">
        <v>246</v>
      </c>
      <c r="J5" s="139" t="s">
        <v>31</v>
      </c>
      <c r="K5" s="139" t="s">
        <v>99</v>
      </c>
      <c r="L5" s="319" t="s">
        <v>96</v>
      </c>
    </row>
    <row r="6" spans="1:12" s="8" customFormat="1" ht="60.75" customHeight="1">
      <c r="A6" s="318"/>
      <c r="B6" s="142" t="s">
        <v>18</v>
      </c>
      <c r="C6" s="142" t="s">
        <v>19</v>
      </c>
      <c r="D6" s="142" t="s">
        <v>21</v>
      </c>
      <c r="E6" s="142" t="s">
        <v>23</v>
      </c>
      <c r="F6" s="142" t="s">
        <v>25</v>
      </c>
      <c r="G6" s="142" t="s">
        <v>27</v>
      </c>
      <c r="H6" s="142" t="s">
        <v>28</v>
      </c>
      <c r="I6" s="142" t="s">
        <v>29</v>
      </c>
      <c r="J6" s="142" t="s">
        <v>30</v>
      </c>
      <c r="K6" s="141" t="s">
        <v>100</v>
      </c>
      <c r="L6" s="320"/>
    </row>
    <row r="7" spans="1:12" s="1" customFormat="1" ht="15.75" thickBot="1">
      <c r="A7" s="30" t="s">
        <v>124</v>
      </c>
      <c r="B7" s="89">
        <v>425</v>
      </c>
      <c r="C7" s="89">
        <v>418</v>
      </c>
      <c r="D7" s="89">
        <v>126</v>
      </c>
      <c r="E7" s="89">
        <v>831</v>
      </c>
      <c r="F7" s="89">
        <v>671</v>
      </c>
      <c r="G7" s="89">
        <v>21638</v>
      </c>
      <c r="H7" s="89">
        <v>712</v>
      </c>
      <c r="I7" s="89">
        <v>1533</v>
      </c>
      <c r="J7" s="89">
        <v>365</v>
      </c>
      <c r="K7" s="64">
        <f aca="true" t="shared" si="0" ref="K7:K27">SUM(B7:J7)</f>
        <v>26719</v>
      </c>
      <c r="L7" s="28" t="s">
        <v>144</v>
      </c>
    </row>
    <row r="8" spans="1:12" s="1" customFormat="1" ht="15.75" thickBot="1">
      <c r="A8" s="27" t="s">
        <v>125</v>
      </c>
      <c r="B8" s="90">
        <v>1995</v>
      </c>
      <c r="C8" s="90">
        <v>9539</v>
      </c>
      <c r="D8" s="90">
        <v>3967</v>
      </c>
      <c r="E8" s="90">
        <v>2153</v>
      </c>
      <c r="F8" s="90">
        <v>1571</v>
      </c>
      <c r="G8" s="90">
        <v>0</v>
      </c>
      <c r="H8" s="90">
        <v>10037</v>
      </c>
      <c r="I8" s="90">
        <v>3434</v>
      </c>
      <c r="J8" s="90">
        <v>988</v>
      </c>
      <c r="K8" s="67">
        <f t="shared" si="0"/>
        <v>33684</v>
      </c>
      <c r="L8" s="29" t="s">
        <v>145</v>
      </c>
    </row>
    <row r="9" spans="1:12" s="1" customFormat="1" ht="15.75" thickBot="1">
      <c r="A9" s="30" t="s">
        <v>126</v>
      </c>
      <c r="B9" s="89">
        <v>2575</v>
      </c>
      <c r="C9" s="89">
        <v>5845</v>
      </c>
      <c r="D9" s="89">
        <v>13385</v>
      </c>
      <c r="E9" s="89">
        <v>4454</v>
      </c>
      <c r="F9" s="89">
        <v>10900</v>
      </c>
      <c r="G9" s="89">
        <v>0</v>
      </c>
      <c r="H9" s="89">
        <v>49263</v>
      </c>
      <c r="I9" s="89">
        <v>9932</v>
      </c>
      <c r="J9" s="89">
        <v>9910</v>
      </c>
      <c r="K9" s="64">
        <f t="shared" si="0"/>
        <v>106264</v>
      </c>
      <c r="L9" s="28" t="s">
        <v>88</v>
      </c>
    </row>
    <row r="10" spans="1:12" s="1" customFormat="1" ht="30.75" thickBot="1">
      <c r="A10" s="27" t="s">
        <v>127</v>
      </c>
      <c r="B10" s="90">
        <v>277</v>
      </c>
      <c r="C10" s="90">
        <v>2735</v>
      </c>
      <c r="D10" s="90">
        <v>4226</v>
      </c>
      <c r="E10" s="90">
        <v>1834</v>
      </c>
      <c r="F10" s="90">
        <v>299</v>
      </c>
      <c r="G10" s="90">
        <v>0</v>
      </c>
      <c r="H10" s="90">
        <v>2267</v>
      </c>
      <c r="I10" s="90">
        <v>828</v>
      </c>
      <c r="J10" s="90">
        <v>918</v>
      </c>
      <c r="K10" s="67">
        <f t="shared" si="0"/>
        <v>13384</v>
      </c>
      <c r="L10" s="29" t="s">
        <v>146</v>
      </c>
    </row>
    <row r="11" spans="1:12" s="1" customFormat="1" ht="30.75" thickBot="1">
      <c r="A11" s="30" t="s">
        <v>128</v>
      </c>
      <c r="B11" s="89">
        <v>73</v>
      </c>
      <c r="C11" s="89">
        <v>546</v>
      </c>
      <c r="D11" s="89">
        <v>121</v>
      </c>
      <c r="E11" s="89">
        <v>304</v>
      </c>
      <c r="F11" s="89">
        <v>0</v>
      </c>
      <c r="G11" s="89">
        <v>0</v>
      </c>
      <c r="H11" s="89">
        <v>408</v>
      </c>
      <c r="I11" s="89">
        <v>34</v>
      </c>
      <c r="J11" s="89">
        <v>81</v>
      </c>
      <c r="K11" s="64">
        <f t="shared" si="0"/>
        <v>1567</v>
      </c>
      <c r="L11" s="28" t="s">
        <v>147</v>
      </c>
    </row>
    <row r="12" spans="1:12" s="1" customFormat="1" ht="15.75" thickBot="1">
      <c r="A12" s="27" t="s">
        <v>129</v>
      </c>
      <c r="B12" s="90">
        <v>8272</v>
      </c>
      <c r="C12" s="90">
        <v>33490</v>
      </c>
      <c r="D12" s="90">
        <v>44771</v>
      </c>
      <c r="E12" s="90">
        <v>11584</v>
      </c>
      <c r="F12" s="90">
        <v>3388</v>
      </c>
      <c r="G12" s="90">
        <v>193</v>
      </c>
      <c r="H12" s="90">
        <v>438275</v>
      </c>
      <c r="I12" s="90">
        <v>62893</v>
      </c>
      <c r="J12" s="90">
        <v>65175</v>
      </c>
      <c r="K12" s="67">
        <f t="shared" si="0"/>
        <v>668041</v>
      </c>
      <c r="L12" s="29" t="s">
        <v>89</v>
      </c>
    </row>
    <row r="13" spans="1:12" s="1" customFormat="1" ht="30.75" thickBot="1">
      <c r="A13" s="30" t="s">
        <v>130</v>
      </c>
      <c r="B13" s="89">
        <v>10461</v>
      </c>
      <c r="C13" s="89">
        <v>20422</v>
      </c>
      <c r="D13" s="89">
        <v>19839</v>
      </c>
      <c r="E13" s="89">
        <v>22130</v>
      </c>
      <c r="F13" s="89">
        <v>41174</v>
      </c>
      <c r="G13" s="89">
        <v>0</v>
      </c>
      <c r="H13" s="89">
        <v>73349</v>
      </c>
      <c r="I13" s="89">
        <v>28081</v>
      </c>
      <c r="J13" s="89">
        <v>30197</v>
      </c>
      <c r="K13" s="64">
        <f t="shared" si="0"/>
        <v>245653</v>
      </c>
      <c r="L13" s="28" t="s">
        <v>148</v>
      </c>
    </row>
    <row r="14" spans="1:12" s="1" customFormat="1" ht="15.75" thickBot="1">
      <c r="A14" s="27" t="s">
        <v>131</v>
      </c>
      <c r="B14" s="90">
        <v>3572</v>
      </c>
      <c r="C14" s="90">
        <v>11705</v>
      </c>
      <c r="D14" s="90">
        <v>7417</v>
      </c>
      <c r="E14" s="90">
        <v>5502</v>
      </c>
      <c r="F14" s="90">
        <v>14964</v>
      </c>
      <c r="G14" s="90">
        <v>0</v>
      </c>
      <c r="H14" s="90">
        <v>11116</v>
      </c>
      <c r="I14" s="90">
        <v>64834</v>
      </c>
      <c r="J14" s="90">
        <v>16807</v>
      </c>
      <c r="K14" s="67">
        <f t="shared" si="0"/>
        <v>135917</v>
      </c>
      <c r="L14" s="29" t="s">
        <v>149</v>
      </c>
    </row>
    <row r="15" spans="1:12" s="1" customFormat="1" ht="26.25" thickBot="1">
      <c r="A15" s="30" t="s">
        <v>132</v>
      </c>
      <c r="B15" s="89">
        <v>4146</v>
      </c>
      <c r="C15" s="89">
        <v>2853</v>
      </c>
      <c r="D15" s="89">
        <v>3993</v>
      </c>
      <c r="E15" s="89">
        <v>8266</v>
      </c>
      <c r="F15" s="89">
        <v>35228</v>
      </c>
      <c r="G15" s="89">
        <v>0</v>
      </c>
      <c r="H15" s="89">
        <v>7781</v>
      </c>
      <c r="I15" s="89">
        <v>3882</v>
      </c>
      <c r="J15" s="89">
        <v>9002</v>
      </c>
      <c r="K15" s="64">
        <f t="shared" si="0"/>
        <v>75151</v>
      </c>
      <c r="L15" s="28" t="s">
        <v>150</v>
      </c>
    </row>
    <row r="16" spans="1:12" s="1" customFormat="1" ht="15.75" thickBot="1">
      <c r="A16" s="27" t="s">
        <v>133</v>
      </c>
      <c r="B16" s="90">
        <v>1640</v>
      </c>
      <c r="C16" s="90">
        <v>10099</v>
      </c>
      <c r="D16" s="90">
        <v>5132</v>
      </c>
      <c r="E16" s="90">
        <v>2668</v>
      </c>
      <c r="F16" s="90">
        <v>400</v>
      </c>
      <c r="G16" s="90">
        <v>0</v>
      </c>
      <c r="H16" s="90">
        <v>341</v>
      </c>
      <c r="I16" s="90">
        <v>489</v>
      </c>
      <c r="J16" s="90">
        <v>121</v>
      </c>
      <c r="K16" s="67">
        <f t="shared" si="0"/>
        <v>20890</v>
      </c>
      <c r="L16" s="29" t="s">
        <v>151</v>
      </c>
    </row>
    <row r="17" spans="1:12" s="1" customFormat="1" ht="15.75" thickBot="1">
      <c r="A17" s="30" t="s">
        <v>134</v>
      </c>
      <c r="B17" s="89">
        <v>2130</v>
      </c>
      <c r="C17" s="89">
        <v>6378</v>
      </c>
      <c r="D17" s="89">
        <v>1874</v>
      </c>
      <c r="E17" s="89">
        <v>4768</v>
      </c>
      <c r="F17" s="89">
        <v>308</v>
      </c>
      <c r="G17" s="89">
        <v>23</v>
      </c>
      <c r="H17" s="89">
        <v>90</v>
      </c>
      <c r="I17" s="89">
        <v>2274</v>
      </c>
      <c r="J17" s="89">
        <v>3830</v>
      </c>
      <c r="K17" s="64">
        <f t="shared" si="0"/>
        <v>21675</v>
      </c>
      <c r="L17" s="28" t="s">
        <v>152</v>
      </c>
    </row>
    <row r="18" spans="1:12" s="1" customFormat="1" ht="15.75" thickBot="1">
      <c r="A18" s="27" t="s">
        <v>135</v>
      </c>
      <c r="B18" s="90">
        <v>804</v>
      </c>
      <c r="C18" s="90">
        <v>1780</v>
      </c>
      <c r="D18" s="90">
        <v>1361</v>
      </c>
      <c r="E18" s="90">
        <v>898</v>
      </c>
      <c r="F18" s="90">
        <v>58</v>
      </c>
      <c r="G18" s="90">
        <v>0</v>
      </c>
      <c r="H18" s="90">
        <v>1108</v>
      </c>
      <c r="I18" s="90">
        <v>130</v>
      </c>
      <c r="J18" s="90">
        <v>9973</v>
      </c>
      <c r="K18" s="67">
        <f t="shared" si="0"/>
        <v>16112</v>
      </c>
      <c r="L18" s="29" t="s">
        <v>153</v>
      </c>
    </row>
    <row r="19" spans="1:12" s="1" customFormat="1" ht="26.25" thickBot="1">
      <c r="A19" s="30" t="s">
        <v>136</v>
      </c>
      <c r="B19" s="89">
        <v>2037</v>
      </c>
      <c r="C19" s="89">
        <v>10634</v>
      </c>
      <c r="D19" s="89">
        <v>7632</v>
      </c>
      <c r="E19" s="89">
        <v>3300</v>
      </c>
      <c r="F19" s="89">
        <v>0</v>
      </c>
      <c r="G19" s="89">
        <v>0</v>
      </c>
      <c r="H19" s="89">
        <v>16641</v>
      </c>
      <c r="I19" s="89">
        <v>7289</v>
      </c>
      <c r="J19" s="89">
        <v>1471</v>
      </c>
      <c r="K19" s="64">
        <f t="shared" si="0"/>
        <v>49004</v>
      </c>
      <c r="L19" s="28" t="s">
        <v>154</v>
      </c>
    </row>
    <row r="20" spans="1:12" s="1" customFormat="1" ht="26.25" thickBot="1">
      <c r="A20" s="27" t="s">
        <v>137</v>
      </c>
      <c r="B20" s="90">
        <v>1778</v>
      </c>
      <c r="C20" s="90">
        <v>11337</v>
      </c>
      <c r="D20" s="90">
        <v>21342</v>
      </c>
      <c r="E20" s="90">
        <v>5975</v>
      </c>
      <c r="F20" s="90">
        <v>11237</v>
      </c>
      <c r="G20" s="90">
        <v>104</v>
      </c>
      <c r="H20" s="90">
        <v>14990</v>
      </c>
      <c r="I20" s="90">
        <v>3163</v>
      </c>
      <c r="J20" s="90">
        <v>109107</v>
      </c>
      <c r="K20" s="67">
        <f t="shared" si="0"/>
        <v>179033</v>
      </c>
      <c r="L20" s="29" t="s">
        <v>155</v>
      </c>
    </row>
    <row r="21" spans="1:12" s="1" customFormat="1" ht="30.75" thickBot="1">
      <c r="A21" s="30" t="s">
        <v>138</v>
      </c>
      <c r="B21" s="89">
        <v>4902</v>
      </c>
      <c r="C21" s="89">
        <v>31142</v>
      </c>
      <c r="D21" s="89">
        <v>16371</v>
      </c>
      <c r="E21" s="89">
        <v>41408</v>
      </c>
      <c r="F21" s="89">
        <v>7504</v>
      </c>
      <c r="G21" s="89">
        <v>188</v>
      </c>
      <c r="H21" s="89">
        <v>4232</v>
      </c>
      <c r="I21" s="89">
        <v>1770</v>
      </c>
      <c r="J21" s="89">
        <v>3681</v>
      </c>
      <c r="K21" s="64">
        <f t="shared" si="0"/>
        <v>111198</v>
      </c>
      <c r="L21" s="28" t="s">
        <v>156</v>
      </c>
    </row>
    <row r="22" spans="1:12" s="1" customFormat="1" ht="15.75" thickBot="1">
      <c r="A22" s="27" t="s">
        <v>39</v>
      </c>
      <c r="B22" s="90">
        <v>1973</v>
      </c>
      <c r="C22" s="90">
        <v>28519</v>
      </c>
      <c r="D22" s="90">
        <v>4602</v>
      </c>
      <c r="E22" s="90">
        <v>7930</v>
      </c>
      <c r="F22" s="90">
        <v>8105</v>
      </c>
      <c r="G22" s="90">
        <v>0</v>
      </c>
      <c r="H22" s="90">
        <v>113</v>
      </c>
      <c r="I22" s="90">
        <v>335</v>
      </c>
      <c r="J22" s="90">
        <v>5831</v>
      </c>
      <c r="K22" s="67">
        <f t="shared" si="0"/>
        <v>57408</v>
      </c>
      <c r="L22" s="29" t="s">
        <v>90</v>
      </c>
    </row>
    <row r="23" spans="1:12" s="1" customFormat="1" ht="30.75" thickBot="1">
      <c r="A23" s="30" t="s">
        <v>139</v>
      </c>
      <c r="B23" s="89">
        <v>1767</v>
      </c>
      <c r="C23" s="89">
        <v>30395</v>
      </c>
      <c r="D23" s="89">
        <v>7336</v>
      </c>
      <c r="E23" s="89">
        <v>6773</v>
      </c>
      <c r="F23" s="89">
        <v>6681</v>
      </c>
      <c r="G23" s="89">
        <v>0</v>
      </c>
      <c r="H23" s="89">
        <v>2470</v>
      </c>
      <c r="I23" s="89">
        <v>7149</v>
      </c>
      <c r="J23" s="89">
        <v>13214</v>
      </c>
      <c r="K23" s="64">
        <f t="shared" si="0"/>
        <v>75785</v>
      </c>
      <c r="L23" s="28" t="s">
        <v>157</v>
      </c>
    </row>
    <row r="24" spans="1:12" s="1" customFormat="1" ht="15.75" thickBot="1">
      <c r="A24" s="27" t="s">
        <v>140</v>
      </c>
      <c r="B24" s="90">
        <v>398</v>
      </c>
      <c r="C24" s="90">
        <v>2247</v>
      </c>
      <c r="D24" s="90">
        <v>1422</v>
      </c>
      <c r="E24" s="90">
        <v>957</v>
      </c>
      <c r="F24" s="90">
        <v>95</v>
      </c>
      <c r="G24" s="90">
        <v>0</v>
      </c>
      <c r="H24" s="90">
        <v>12</v>
      </c>
      <c r="I24" s="90">
        <v>317</v>
      </c>
      <c r="J24" s="90">
        <v>53</v>
      </c>
      <c r="K24" s="67">
        <f t="shared" si="0"/>
        <v>5501</v>
      </c>
      <c r="L24" s="29" t="s">
        <v>158</v>
      </c>
    </row>
    <row r="25" spans="1:12" s="1" customFormat="1" ht="15.75" thickBot="1">
      <c r="A25" s="30" t="s">
        <v>141</v>
      </c>
      <c r="B25" s="89">
        <v>200</v>
      </c>
      <c r="C25" s="89">
        <v>1515</v>
      </c>
      <c r="D25" s="89">
        <v>1251</v>
      </c>
      <c r="E25" s="89">
        <v>918</v>
      </c>
      <c r="F25" s="89">
        <v>6178</v>
      </c>
      <c r="G25" s="89">
        <v>0</v>
      </c>
      <c r="H25" s="89">
        <v>13</v>
      </c>
      <c r="I25" s="89">
        <v>326</v>
      </c>
      <c r="J25" s="89">
        <v>314</v>
      </c>
      <c r="K25" s="64">
        <f t="shared" si="0"/>
        <v>10715</v>
      </c>
      <c r="L25" s="28" t="s">
        <v>159</v>
      </c>
    </row>
    <row r="26" spans="1:12" s="1" customFormat="1" ht="51.75" thickBot="1">
      <c r="A26" s="27" t="s">
        <v>142</v>
      </c>
      <c r="B26" s="90">
        <v>0</v>
      </c>
      <c r="C26" s="90">
        <v>138</v>
      </c>
      <c r="D26" s="90">
        <v>579</v>
      </c>
      <c r="E26" s="90">
        <v>149</v>
      </c>
      <c r="F26" s="90">
        <v>8639</v>
      </c>
      <c r="G26" s="90">
        <v>99</v>
      </c>
      <c r="H26" s="90">
        <v>84</v>
      </c>
      <c r="I26" s="90">
        <v>57892</v>
      </c>
      <c r="J26" s="90">
        <v>93206</v>
      </c>
      <c r="K26" s="67">
        <f t="shared" si="0"/>
        <v>160786</v>
      </c>
      <c r="L26" s="29" t="s">
        <v>160</v>
      </c>
    </row>
    <row r="27" spans="1:12" s="1" customFormat="1" ht="30">
      <c r="A27" s="39" t="s">
        <v>143</v>
      </c>
      <c r="B27" s="91">
        <v>542</v>
      </c>
      <c r="C27" s="91">
        <v>2922</v>
      </c>
      <c r="D27" s="91">
        <v>1303</v>
      </c>
      <c r="E27" s="91">
        <v>2276</v>
      </c>
      <c r="F27" s="91">
        <v>0</v>
      </c>
      <c r="G27" s="91">
        <v>0</v>
      </c>
      <c r="H27" s="91">
        <v>0</v>
      </c>
      <c r="I27" s="91">
        <v>54</v>
      </c>
      <c r="J27" s="91">
        <v>0</v>
      </c>
      <c r="K27" s="73">
        <f t="shared" si="0"/>
        <v>7097</v>
      </c>
      <c r="L27" s="37" t="s">
        <v>161</v>
      </c>
    </row>
    <row r="28" spans="1:12" s="4" customFormat="1" ht="24.75" customHeight="1">
      <c r="A28" s="52" t="s">
        <v>99</v>
      </c>
      <c r="B28" s="63">
        <f>SUM(B7:B27)</f>
        <v>49967</v>
      </c>
      <c r="C28" s="63">
        <f aca="true" t="shared" si="1" ref="C28:K28">SUM(C7:C27)</f>
        <v>224659</v>
      </c>
      <c r="D28" s="63">
        <f t="shared" si="1"/>
        <v>168050</v>
      </c>
      <c r="E28" s="63">
        <f t="shared" si="1"/>
        <v>135078</v>
      </c>
      <c r="F28" s="63">
        <f t="shared" si="1"/>
        <v>157400</v>
      </c>
      <c r="G28" s="63">
        <f t="shared" si="1"/>
        <v>22245</v>
      </c>
      <c r="H28" s="63">
        <f t="shared" si="1"/>
        <v>633302</v>
      </c>
      <c r="I28" s="63">
        <f t="shared" si="1"/>
        <v>256639</v>
      </c>
      <c r="J28" s="63">
        <f t="shared" si="1"/>
        <v>374244</v>
      </c>
      <c r="K28" s="63">
        <f t="shared" si="1"/>
        <v>2021584</v>
      </c>
      <c r="L28" s="40" t="s">
        <v>100</v>
      </c>
    </row>
    <row r="29" spans="1:12" ht="12.75">
      <c r="A29" s="22" t="s">
        <v>57</v>
      </c>
      <c r="L29"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2"/>
  <drawing r:id="rId1"/>
</worksheet>
</file>

<file path=xl/worksheets/sheet13.xml><?xml version="1.0" encoding="utf-8"?>
<worksheet xmlns="http://schemas.openxmlformats.org/spreadsheetml/2006/main" xmlns:r="http://schemas.openxmlformats.org/officeDocument/2006/relationships">
  <dimension ref="A1:L29"/>
  <sheetViews>
    <sheetView rightToLeft="1" view="pageBreakPreview" zoomScaleSheetLayoutView="100" zoomScalePageLayoutView="0" workbookViewId="0" topLeftCell="A1">
      <selection activeCell="C12" sqref="C12"/>
    </sheetView>
  </sheetViews>
  <sheetFormatPr defaultColWidth="11.421875" defaultRowHeight="24.75" customHeight="1"/>
  <cols>
    <col min="1" max="1" width="35.7109375" style="9" customWidth="1"/>
    <col min="2" max="2" width="10.7109375" style="9" customWidth="1"/>
    <col min="3" max="4" width="11.28125" style="9" customWidth="1"/>
    <col min="5" max="5" width="10.421875" style="9" customWidth="1"/>
    <col min="6" max="6" width="12.7109375" style="9" customWidth="1"/>
    <col min="7" max="10" width="10.7109375" style="9" customWidth="1"/>
    <col min="11" max="11" width="11.421875" style="9" bestFit="1" customWidth="1"/>
    <col min="12" max="12" width="35.7109375" style="9" customWidth="1"/>
    <col min="13" max="16384" width="11.421875" style="9" customWidth="1"/>
  </cols>
  <sheetData>
    <row r="1" spans="1:12" s="5" customFormat="1" ht="20.25" customHeight="1">
      <c r="A1" s="309" t="s">
        <v>221</v>
      </c>
      <c r="B1" s="309"/>
      <c r="C1" s="309"/>
      <c r="D1" s="309"/>
      <c r="E1" s="309"/>
      <c r="F1" s="309"/>
      <c r="G1" s="309"/>
      <c r="H1" s="309"/>
      <c r="I1" s="309"/>
      <c r="J1" s="309"/>
      <c r="K1" s="309"/>
      <c r="L1" s="309"/>
    </row>
    <row r="2" spans="1:12" s="5" customFormat="1" ht="20.25" customHeight="1">
      <c r="A2" s="310" t="s">
        <v>239</v>
      </c>
      <c r="B2" s="310"/>
      <c r="C2" s="310"/>
      <c r="D2" s="310"/>
      <c r="E2" s="310"/>
      <c r="F2" s="310"/>
      <c r="G2" s="310"/>
      <c r="H2" s="310"/>
      <c r="I2" s="310"/>
      <c r="J2" s="310"/>
      <c r="K2" s="310"/>
      <c r="L2" s="310"/>
    </row>
    <row r="3" spans="1:12" s="5" customFormat="1" ht="20.25">
      <c r="A3" s="310">
        <v>2021</v>
      </c>
      <c r="B3" s="310"/>
      <c r="C3" s="310"/>
      <c r="D3" s="310"/>
      <c r="E3" s="310"/>
      <c r="F3" s="310"/>
      <c r="G3" s="310"/>
      <c r="H3" s="310"/>
      <c r="I3" s="310"/>
      <c r="J3" s="310"/>
      <c r="K3" s="310"/>
      <c r="L3" s="310"/>
    </row>
    <row r="4" spans="1:12" s="188" customFormat="1" ht="21" customHeight="1">
      <c r="A4" s="186" t="s">
        <v>93</v>
      </c>
      <c r="B4" s="187"/>
      <c r="C4" s="187"/>
      <c r="D4" s="187"/>
      <c r="E4" s="187"/>
      <c r="F4" s="187"/>
      <c r="G4" s="187"/>
      <c r="H4" s="187"/>
      <c r="I4" s="187"/>
      <c r="J4" s="187"/>
      <c r="K4" s="187"/>
      <c r="L4" s="189" t="s">
        <v>94</v>
      </c>
    </row>
    <row r="5" spans="1:12" s="7" customFormat="1" ht="58.5" customHeight="1">
      <c r="A5" s="317" t="s">
        <v>123</v>
      </c>
      <c r="B5" s="139" t="s">
        <v>244</v>
      </c>
      <c r="C5" s="139" t="s">
        <v>20</v>
      </c>
      <c r="D5" s="139" t="s">
        <v>22</v>
      </c>
      <c r="E5" s="139" t="s">
        <v>24</v>
      </c>
      <c r="F5" s="139" t="s">
        <v>26</v>
      </c>
      <c r="G5" s="139" t="s">
        <v>245</v>
      </c>
      <c r="H5" s="139" t="s">
        <v>247</v>
      </c>
      <c r="I5" s="139" t="s">
        <v>246</v>
      </c>
      <c r="J5" s="139" t="s">
        <v>31</v>
      </c>
      <c r="K5" s="139" t="s">
        <v>99</v>
      </c>
      <c r="L5" s="319" t="s">
        <v>177</v>
      </c>
    </row>
    <row r="6" spans="1:12" s="8" customFormat="1" ht="62.25" customHeight="1">
      <c r="A6" s="318"/>
      <c r="B6" s="142" t="s">
        <v>18</v>
      </c>
      <c r="C6" s="142" t="s">
        <v>19</v>
      </c>
      <c r="D6" s="142" t="s">
        <v>21</v>
      </c>
      <c r="E6" s="142" t="s">
        <v>23</v>
      </c>
      <c r="F6" s="142" t="s">
        <v>25</v>
      </c>
      <c r="G6" s="142" t="s">
        <v>27</v>
      </c>
      <c r="H6" s="142" t="s">
        <v>28</v>
      </c>
      <c r="I6" s="142" t="s">
        <v>29</v>
      </c>
      <c r="J6" s="142" t="s">
        <v>30</v>
      </c>
      <c r="K6" s="141" t="s">
        <v>100</v>
      </c>
      <c r="L6" s="320"/>
    </row>
    <row r="7" spans="1:12" s="1" customFormat="1" ht="15.75" thickBot="1">
      <c r="A7" s="30" t="s">
        <v>124</v>
      </c>
      <c r="B7" s="89">
        <v>425</v>
      </c>
      <c r="C7" s="89">
        <v>418</v>
      </c>
      <c r="D7" s="89">
        <v>126</v>
      </c>
      <c r="E7" s="89">
        <v>831</v>
      </c>
      <c r="F7" s="89">
        <v>671</v>
      </c>
      <c r="G7" s="89">
        <v>21638</v>
      </c>
      <c r="H7" s="89">
        <v>712</v>
      </c>
      <c r="I7" s="89">
        <v>1533</v>
      </c>
      <c r="J7" s="89">
        <v>365</v>
      </c>
      <c r="K7" s="64">
        <f aca="true" t="shared" si="0" ref="K7:K27">SUM(B7:J7)</f>
        <v>26719</v>
      </c>
      <c r="L7" s="28" t="s">
        <v>144</v>
      </c>
    </row>
    <row r="8" spans="1:12" s="1" customFormat="1" ht="15.75" thickBot="1">
      <c r="A8" s="27" t="s">
        <v>125</v>
      </c>
      <c r="B8" s="90">
        <v>1783</v>
      </c>
      <c r="C8" s="90">
        <v>7382</v>
      </c>
      <c r="D8" s="90">
        <v>3561</v>
      </c>
      <c r="E8" s="90">
        <v>1078</v>
      </c>
      <c r="F8" s="90">
        <v>1571</v>
      </c>
      <c r="G8" s="90">
        <v>0</v>
      </c>
      <c r="H8" s="90">
        <v>10037</v>
      </c>
      <c r="I8" s="90">
        <v>3434</v>
      </c>
      <c r="J8" s="90">
        <v>988</v>
      </c>
      <c r="K8" s="67">
        <f t="shared" si="0"/>
        <v>29834</v>
      </c>
      <c r="L8" s="29" t="s">
        <v>145</v>
      </c>
    </row>
    <row r="9" spans="1:12" s="1" customFormat="1" ht="15.75" thickBot="1">
      <c r="A9" s="30" t="s">
        <v>126</v>
      </c>
      <c r="B9" s="89">
        <v>2558</v>
      </c>
      <c r="C9" s="89">
        <v>5411</v>
      </c>
      <c r="D9" s="89">
        <v>13226</v>
      </c>
      <c r="E9" s="89">
        <v>3849</v>
      </c>
      <c r="F9" s="89">
        <v>10622</v>
      </c>
      <c r="G9" s="89">
        <v>0</v>
      </c>
      <c r="H9" s="89">
        <v>49263</v>
      </c>
      <c r="I9" s="89">
        <v>9932</v>
      </c>
      <c r="J9" s="89">
        <v>9910</v>
      </c>
      <c r="K9" s="64">
        <f t="shared" si="0"/>
        <v>104771</v>
      </c>
      <c r="L9" s="28" t="s">
        <v>88</v>
      </c>
    </row>
    <row r="10" spans="1:12" s="1" customFormat="1" ht="30.75" thickBot="1">
      <c r="A10" s="27" t="s">
        <v>127</v>
      </c>
      <c r="B10" s="90">
        <v>181</v>
      </c>
      <c r="C10" s="90">
        <v>1783</v>
      </c>
      <c r="D10" s="90">
        <v>3778</v>
      </c>
      <c r="E10" s="90">
        <v>1159</v>
      </c>
      <c r="F10" s="90">
        <v>299</v>
      </c>
      <c r="G10" s="90">
        <v>0</v>
      </c>
      <c r="H10" s="90">
        <v>2267</v>
      </c>
      <c r="I10" s="266">
        <v>828</v>
      </c>
      <c r="J10" s="90">
        <v>918</v>
      </c>
      <c r="K10" s="67">
        <f t="shared" si="0"/>
        <v>11213</v>
      </c>
      <c r="L10" s="29" t="s">
        <v>146</v>
      </c>
    </row>
    <row r="11" spans="1:12" s="1" customFormat="1" ht="30.75" thickBot="1">
      <c r="A11" s="30" t="s">
        <v>128</v>
      </c>
      <c r="B11" s="89">
        <v>73</v>
      </c>
      <c r="C11" s="89">
        <v>383</v>
      </c>
      <c r="D11" s="89">
        <v>121</v>
      </c>
      <c r="E11" s="89">
        <v>220</v>
      </c>
      <c r="F11" s="89">
        <v>0</v>
      </c>
      <c r="G11" s="89">
        <v>0</v>
      </c>
      <c r="H11" s="89">
        <v>408</v>
      </c>
      <c r="I11" s="89">
        <v>34</v>
      </c>
      <c r="J11" s="89">
        <v>81</v>
      </c>
      <c r="K11" s="64">
        <f t="shared" si="0"/>
        <v>1320</v>
      </c>
      <c r="L11" s="28" t="s">
        <v>147</v>
      </c>
    </row>
    <row r="12" spans="1:12" s="1" customFormat="1" ht="15.75" thickBot="1">
      <c r="A12" s="27" t="s">
        <v>129</v>
      </c>
      <c r="B12" s="90">
        <v>8056</v>
      </c>
      <c r="C12" s="90">
        <v>31977</v>
      </c>
      <c r="D12" s="90">
        <v>44045</v>
      </c>
      <c r="E12" s="90">
        <v>10327</v>
      </c>
      <c r="F12" s="90">
        <v>3388</v>
      </c>
      <c r="G12" s="90">
        <v>193</v>
      </c>
      <c r="H12" s="90">
        <v>438275</v>
      </c>
      <c r="I12" s="90">
        <v>62893</v>
      </c>
      <c r="J12" s="90">
        <v>65136</v>
      </c>
      <c r="K12" s="67">
        <f t="shared" si="0"/>
        <v>664290</v>
      </c>
      <c r="L12" s="29" t="s">
        <v>89</v>
      </c>
    </row>
    <row r="13" spans="1:12" s="1" customFormat="1" ht="30.75" thickBot="1">
      <c r="A13" s="30" t="s">
        <v>130</v>
      </c>
      <c r="B13" s="89">
        <v>9313</v>
      </c>
      <c r="C13" s="89">
        <v>16829</v>
      </c>
      <c r="D13" s="89">
        <v>17544</v>
      </c>
      <c r="E13" s="89">
        <v>17803</v>
      </c>
      <c r="F13" s="89">
        <v>26975</v>
      </c>
      <c r="G13" s="89">
        <v>0</v>
      </c>
      <c r="H13" s="89">
        <v>73336</v>
      </c>
      <c r="I13" s="89">
        <v>28081</v>
      </c>
      <c r="J13" s="89">
        <v>27886</v>
      </c>
      <c r="K13" s="64">
        <f t="shared" si="0"/>
        <v>217767</v>
      </c>
      <c r="L13" s="28" t="s">
        <v>148</v>
      </c>
    </row>
    <row r="14" spans="1:12" s="1" customFormat="1" ht="15.75" thickBot="1">
      <c r="A14" s="27" t="s">
        <v>131</v>
      </c>
      <c r="B14" s="90">
        <v>3323</v>
      </c>
      <c r="C14" s="90">
        <v>8195</v>
      </c>
      <c r="D14" s="90">
        <v>7046</v>
      </c>
      <c r="E14" s="90">
        <v>3051</v>
      </c>
      <c r="F14" s="90">
        <v>13877</v>
      </c>
      <c r="G14" s="90">
        <v>0</v>
      </c>
      <c r="H14" s="90">
        <v>11103</v>
      </c>
      <c r="I14" s="90">
        <v>64834</v>
      </c>
      <c r="J14" s="90">
        <v>14661</v>
      </c>
      <c r="K14" s="67">
        <f t="shared" si="0"/>
        <v>126090</v>
      </c>
      <c r="L14" s="29" t="s">
        <v>149</v>
      </c>
    </row>
    <row r="15" spans="1:12" s="1" customFormat="1" ht="26.25" thickBot="1">
      <c r="A15" s="30" t="s">
        <v>132</v>
      </c>
      <c r="B15" s="89">
        <v>3273</v>
      </c>
      <c r="C15" s="89">
        <v>1765</v>
      </c>
      <c r="D15" s="89">
        <v>3240</v>
      </c>
      <c r="E15" s="89">
        <v>4343</v>
      </c>
      <c r="F15" s="89">
        <v>21582</v>
      </c>
      <c r="G15" s="89">
        <v>0</v>
      </c>
      <c r="H15" s="89">
        <v>7586</v>
      </c>
      <c r="I15" s="89">
        <v>3882</v>
      </c>
      <c r="J15" s="89">
        <v>7444</v>
      </c>
      <c r="K15" s="64">
        <f>SUM(B15:J15)</f>
        <v>53115</v>
      </c>
      <c r="L15" s="28" t="s">
        <v>150</v>
      </c>
    </row>
    <row r="16" spans="1:12" s="1" customFormat="1" ht="15.75" thickBot="1">
      <c r="A16" s="27" t="s">
        <v>133</v>
      </c>
      <c r="B16" s="90">
        <v>1294</v>
      </c>
      <c r="C16" s="90">
        <v>8092</v>
      </c>
      <c r="D16" s="90">
        <v>4399</v>
      </c>
      <c r="E16" s="90">
        <v>1929</v>
      </c>
      <c r="F16" s="90">
        <v>374</v>
      </c>
      <c r="G16" s="90">
        <v>0</v>
      </c>
      <c r="H16" s="90">
        <v>341</v>
      </c>
      <c r="I16" s="90">
        <v>489</v>
      </c>
      <c r="J16" s="90">
        <v>121</v>
      </c>
      <c r="K16" s="67">
        <f t="shared" si="0"/>
        <v>17039</v>
      </c>
      <c r="L16" s="29" t="s">
        <v>151</v>
      </c>
    </row>
    <row r="17" spans="1:12" s="1" customFormat="1" ht="15.75" thickBot="1">
      <c r="A17" s="30" t="s">
        <v>134</v>
      </c>
      <c r="B17" s="89">
        <v>1685</v>
      </c>
      <c r="C17" s="89">
        <v>4245</v>
      </c>
      <c r="D17" s="89">
        <v>1385</v>
      </c>
      <c r="E17" s="89">
        <v>2117</v>
      </c>
      <c r="F17" s="89">
        <v>265</v>
      </c>
      <c r="G17" s="89">
        <v>23</v>
      </c>
      <c r="H17" s="89">
        <v>90</v>
      </c>
      <c r="I17" s="89">
        <v>2274</v>
      </c>
      <c r="J17" s="89">
        <v>3814</v>
      </c>
      <c r="K17" s="64">
        <f t="shared" si="0"/>
        <v>15898</v>
      </c>
      <c r="L17" s="28" t="s">
        <v>152</v>
      </c>
    </row>
    <row r="18" spans="1:12" s="1" customFormat="1" ht="15.75" thickBot="1">
      <c r="A18" s="27" t="s">
        <v>135</v>
      </c>
      <c r="B18" s="90">
        <v>694</v>
      </c>
      <c r="C18" s="90">
        <v>1508</v>
      </c>
      <c r="D18" s="90">
        <v>880</v>
      </c>
      <c r="E18" s="90">
        <v>468</v>
      </c>
      <c r="F18" s="90">
        <v>17</v>
      </c>
      <c r="G18" s="90">
        <v>0</v>
      </c>
      <c r="H18" s="90">
        <v>1108</v>
      </c>
      <c r="I18" s="90">
        <v>130</v>
      </c>
      <c r="J18" s="90">
        <v>9973</v>
      </c>
      <c r="K18" s="67">
        <f t="shared" si="0"/>
        <v>14778</v>
      </c>
      <c r="L18" s="29" t="s">
        <v>153</v>
      </c>
    </row>
    <row r="19" spans="1:12" s="1" customFormat="1" ht="26.25" thickBot="1">
      <c r="A19" s="30" t="s">
        <v>136</v>
      </c>
      <c r="B19" s="89">
        <v>1894</v>
      </c>
      <c r="C19" s="89">
        <v>9102</v>
      </c>
      <c r="D19" s="89">
        <v>7248</v>
      </c>
      <c r="E19" s="89">
        <v>1957</v>
      </c>
      <c r="F19" s="89">
        <v>0</v>
      </c>
      <c r="G19" s="89">
        <v>0</v>
      </c>
      <c r="H19" s="89">
        <v>16641</v>
      </c>
      <c r="I19" s="89">
        <v>7289</v>
      </c>
      <c r="J19" s="89">
        <v>1471</v>
      </c>
      <c r="K19" s="64">
        <f t="shared" si="0"/>
        <v>45602</v>
      </c>
      <c r="L19" s="28" t="s">
        <v>154</v>
      </c>
    </row>
    <row r="20" spans="1:12" s="1" customFormat="1" ht="26.25" thickBot="1">
      <c r="A20" s="27" t="s">
        <v>137</v>
      </c>
      <c r="B20" s="90">
        <v>1349</v>
      </c>
      <c r="C20" s="90">
        <v>8679</v>
      </c>
      <c r="D20" s="90">
        <v>20579</v>
      </c>
      <c r="E20" s="90">
        <v>3060</v>
      </c>
      <c r="F20" s="90">
        <v>2068</v>
      </c>
      <c r="G20" s="90">
        <v>104</v>
      </c>
      <c r="H20" s="90">
        <v>14990</v>
      </c>
      <c r="I20" s="90">
        <v>3163</v>
      </c>
      <c r="J20" s="90">
        <v>90856</v>
      </c>
      <c r="K20" s="67">
        <f t="shared" si="0"/>
        <v>144848</v>
      </c>
      <c r="L20" s="29" t="s">
        <v>155</v>
      </c>
    </row>
    <row r="21" spans="1:12" s="1" customFormat="1" ht="30.75" thickBot="1">
      <c r="A21" s="30" t="s">
        <v>138</v>
      </c>
      <c r="B21" s="89">
        <v>4022</v>
      </c>
      <c r="C21" s="89">
        <v>20428</v>
      </c>
      <c r="D21" s="89">
        <v>14030</v>
      </c>
      <c r="E21" s="89">
        <v>33123</v>
      </c>
      <c r="F21" s="89">
        <v>6855</v>
      </c>
      <c r="G21" s="89">
        <v>188</v>
      </c>
      <c r="H21" s="89">
        <v>4232</v>
      </c>
      <c r="I21" s="89">
        <v>1770</v>
      </c>
      <c r="J21" s="89">
        <v>3597</v>
      </c>
      <c r="K21" s="64">
        <f t="shared" si="0"/>
        <v>88245</v>
      </c>
      <c r="L21" s="28" t="s">
        <v>156</v>
      </c>
    </row>
    <row r="22" spans="1:12" s="1" customFormat="1" ht="15.75" thickBot="1">
      <c r="A22" s="27" t="s">
        <v>39</v>
      </c>
      <c r="B22" s="90">
        <v>960</v>
      </c>
      <c r="C22" s="90">
        <v>7799</v>
      </c>
      <c r="D22" s="90">
        <v>1069</v>
      </c>
      <c r="E22" s="90">
        <v>4831</v>
      </c>
      <c r="F22" s="90">
        <v>5662</v>
      </c>
      <c r="G22" s="90">
        <v>0</v>
      </c>
      <c r="H22" s="90">
        <v>113</v>
      </c>
      <c r="I22" s="90">
        <v>335</v>
      </c>
      <c r="J22" s="90">
        <v>5665</v>
      </c>
      <c r="K22" s="67">
        <f t="shared" si="0"/>
        <v>26434</v>
      </c>
      <c r="L22" s="29" t="s">
        <v>90</v>
      </c>
    </row>
    <row r="23" spans="1:12" s="1" customFormat="1" ht="30.75" thickBot="1">
      <c r="A23" s="30" t="s">
        <v>139</v>
      </c>
      <c r="B23" s="89">
        <v>1353</v>
      </c>
      <c r="C23" s="89">
        <v>14319</v>
      </c>
      <c r="D23" s="89">
        <v>3221</v>
      </c>
      <c r="E23" s="89">
        <v>2812</v>
      </c>
      <c r="F23" s="89">
        <v>5619</v>
      </c>
      <c r="G23" s="89">
        <v>0</v>
      </c>
      <c r="H23" s="89">
        <v>2470</v>
      </c>
      <c r="I23" s="89">
        <v>7149</v>
      </c>
      <c r="J23" s="89">
        <v>10494</v>
      </c>
      <c r="K23" s="64">
        <f t="shared" si="0"/>
        <v>47437</v>
      </c>
      <c r="L23" s="28" t="s">
        <v>157</v>
      </c>
    </row>
    <row r="24" spans="1:12" s="1" customFormat="1" ht="15.75" thickBot="1">
      <c r="A24" s="27" t="s">
        <v>140</v>
      </c>
      <c r="B24" s="90">
        <v>332</v>
      </c>
      <c r="C24" s="90">
        <v>1301</v>
      </c>
      <c r="D24" s="90">
        <v>1157</v>
      </c>
      <c r="E24" s="90">
        <v>492</v>
      </c>
      <c r="F24" s="90">
        <v>50</v>
      </c>
      <c r="G24" s="90">
        <v>0</v>
      </c>
      <c r="H24" s="90">
        <v>12</v>
      </c>
      <c r="I24" s="90">
        <v>317</v>
      </c>
      <c r="J24" s="90">
        <v>53</v>
      </c>
      <c r="K24" s="67">
        <f t="shared" si="0"/>
        <v>3714</v>
      </c>
      <c r="L24" s="29" t="s">
        <v>158</v>
      </c>
    </row>
    <row r="25" spans="1:12" s="1" customFormat="1" ht="15.75" thickBot="1">
      <c r="A25" s="30" t="s">
        <v>141</v>
      </c>
      <c r="B25" s="89">
        <v>159</v>
      </c>
      <c r="C25" s="89">
        <v>1476</v>
      </c>
      <c r="D25" s="89">
        <v>1154</v>
      </c>
      <c r="E25" s="89">
        <v>96</v>
      </c>
      <c r="F25" s="89">
        <v>1498</v>
      </c>
      <c r="G25" s="89">
        <v>0</v>
      </c>
      <c r="H25" s="89">
        <v>13</v>
      </c>
      <c r="I25" s="89">
        <v>326</v>
      </c>
      <c r="J25" s="89">
        <v>236</v>
      </c>
      <c r="K25" s="64">
        <f t="shared" si="0"/>
        <v>4958</v>
      </c>
      <c r="L25" s="28" t="s">
        <v>159</v>
      </c>
    </row>
    <row r="26" spans="1:12" s="1" customFormat="1" ht="51.75" thickBot="1">
      <c r="A26" s="27" t="s">
        <v>142</v>
      </c>
      <c r="B26" s="90">
        <v>0</v>
      </c>
      <c r="C26" s="90">
        <v>0</v>
      </c>
      <c r="D26" s="90">
        <v>0</v>
      </c>
      <c r="E26" s="90">
        <v>149</v>
      </c>
      <c r="F26" s="90">
        <v>2846</v>
      </c>
      <c r="G26" s="90">
        <v>99</v>
      </c>
      <c r="H26" s="90">
        <v>67</v>
      </c>
      <c r="I26" s="90">
        <v>57564</v>
      </c>
      <c r="J26" s="90">
        <v>3688</v>
      </c>
      <c r="K26" s="67">
        <f t="shared" si="0"/>
        <v>64413</v>
      </c>
      <c r="L26" s="29" t="s">
        <v>160</v>
      </c>
    </row>
    <row r="27" spans="1:12" s="1" customFormat="1" ht="30">
      <c r="A27" s="39" t="s">
        <v>143</v>
      </c>
      <c r="B27" s="91">
        <v>376</v>
      </c>
      <c r="C27" s="91">
        <v>1912</v>
      </c>
      <c r="D27" s="91">
        <v>1133</v>
      </c>
      <c r="E27" s="91">
        <v>1637</v>
      </c>
      <c r="F27" s="91">
        <v>0</v>
      </c>
      <c r="G27" s="91">
        <v>0</v>
      </c>
      <c r="H27" s="91">
        <v>0</v>
      </c>
      <c r="I27" s="91">
        <v>54</v>
      </c>
      <c r="J27" s="91">
        <v>0</v>
      </c>
      <c r="K27" s="73">
        <f t="shared" si="0"/>
        <v>5112</v>
      </c>
      <c r="L27" s="37" t="s">
        <v>161</v>
      </c>
    </row>
    <row r="28" spans="1:12" s="4" customFormat="1" ht="24.75" customHeight="1">
      <c r="A28" s="52" t="s">
        <v>99</v>
      </c>
      <c r="B28" s="63">
        <f aca="true" t="shared" si="1" ref="B28:K28">SUM(B7:B27)</f>
        <v>43103</v>
      </c>
      <c r="C28" s="63">
        <f t="shared" si="1"/>
        <v>153004</v>
      </c>
      <c r="D28" s="63">
        <f t="shared" si="1"/>
        <v>148942</v>
      </c>
      <c r="E28" s="63">
        <f t="shared" si="1"/>
        <v>95332</v>
      </c>
      <c r="F28" s="63">
        <f t="shared" si="1"/>
        <v>104239</v>
      </c>
      <c r="G28" s="86">
        <f t="shared" si="1"/>
        <v>22245</v>
      </c>
      <c r="H28" s="63">
        <f t="shared" si="1"/>
        <v>633064</v>
      </c>
      <c r="I28" s="63">
        <f t="shared" si="1"/>
        <v>256311</v>
      </c>
      <c r="J28" s="63">
        <f t="shared" si="1"/>
        <v>257357</v>
      </c>
      <c r="K28" s="63">
        <f t="shared" si="1"/>
        <v>1713597</v>
      </c>
      <c r="L28" s="40" t="s">
        <v>100</v>
      </c>
    </row>
    <row r="29" spans="1:12" ht="12.75">
      <c r="A29" s="22" t="s">
        <v>57</v>
      </c>
      <c r="L29"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2"/>
  <drawing r:id="rId1"/>
</worksheet>
</file>

<file path=xl/worksheets/sheet14.xml><?xml version="1.0" encoding="utf-8"?>
<worksheet xmlns="http://schemas.openxmlformats.org/spreadsheetml/2006/main" xmlns:r="http://schemas.openxmlformats.org/officeDocument/2006/relationships">
  <dimension ref="A1:L28"/>
  <sheetViews>
    <sheetView rightToLeft="1" view="pageBreakPreview" zoomScale="85" zoomScaleSheetLayoutView="85" zoomScalePageLayoutView="0" workbookViewId="0" topLeftCell="A1">
      <selection activeCell="G13" sqref="G13"/>
    </sheetView>
  </sheetViews>
  <sheetFormatPr defaultColWidth="11.421875" defaultRowHeight="24.75" customHeight="1"/>
  <cols>
    <col min="1" max="1" width="35.7109375" style="9" customWidth="1"/>
    <col min="2" max="11" width="10.7109375" style="9" customWidth="1"/>
    <col min="12" max="12" width="35.7109375" style="9" customWidth="1"/>
    <col min="13" max="16384" width="11.421875" style="9" customWidth="1"/>
  </cols>
  <sheetData>
    <row r="1" spans="1:12" s="5" customFormat="1" ht="20.25" customHeight="1">
      <c r="A1" s="309" t="s">
        <v>222</v>
      </c>
      <c r="B1" s="309"/>
      <c r="C1" s="309"/>
      <c r="D1" s="309"/>
      <c r="E1" s="309"/>
      <c r="F1" s="309"/>
      <c r="G1" s="309"/>
      <c r="H1" s="309"/>
      <c r="I1" s="309"/>
      <c r="J1" s="309"/>
      <c r="K1" s="309"/>
      <c r="L1" s="309"/>
    </row>
    <row r="2" spans="1:12" s="5" customFormat="1" ht="20.25" customHeight="1">
      <c r="A2" s="310" t="s">
        <v>240</v>
      </c>
      <c r="B2" s="310"/>
      <c r="C2" s="310"/>
      <c r="D2" s="310"/>
      <c r="E2" s="310"/>
      <c r="F2" s="310"/>
      <c r="G2" s="310"/>
      <c r="H2" s="310"/>
      <c r="I2" s="310"/>
      <c r="J2" s="310"/>
      <c r="K2" s="310"/>
      <c r="L2" s="310"/>
    </row>
    <row r="3" spans="1:12" s="5" customFormat="1" ht="20.25">
      <c r="A3" s="310">
        <v>2021</v>
      </c>
      <c r="B3" s="310"/>
      <c r="C3" s="310"/>
      <c r="D3" s="310"/>
      <c r="E3" s="310"/>
      <c r="F3" s="310"/>
      <c r="G3" s="310"/>
      <c r="H3" s="310"/>
      <c r="I3" s="310"/>
      <c r="J3" s="310"/>
      <c r="K3" s="310"/>
      <c r="L3" s="310"/>
    </row>
    <row r="4" spans="1:12" s="188" customFormat="1" ht="21" customHeight="1">
      <c r="A4" s="186" t="s">
        <v>76</v>
      </c>
      <c r="B4" s="187"/>
      <c r="C4" s="187"/>
      <c r="D4" s="187"/>
      <c r="E4" s="187"/>
      <c r="F4" s="187"/>
      <c r="G4" s="187"/>
      <c r="H4" s="187"/>
      <c r="I4" s="187"/>
      <c r="J4" s="187"/>
      <c r="K4" s="187"/>
      <c r="L4" s="189" t="s">
        <v>77</v>
      </c>
    </row>
    <row r="5" spans="1:12" s="7" customFormat="1" ht="79.5" customHeight="1">
      <c r="A5" s="317" t="s">
        <v>122</v>
      </c>
      <c r="B5" s="139" t="s">
        <v>244</v>
      </c>
      <c r="C5" s="139" t="s">
        <v>20</v>
      </c>
      <c r="D5" s="139" t="s">
        <v>22</v>
      </c>
      <c r="E5" s="139" t="s">
        <v>24</v>
      </c>
      <c r="F5" s="139" t="s">
        <v>26</v>
      </c>
      <c r="G5" s="139" t="s">
        <v>245</v>
      </c>
      <c r="H5" s="139" t="s">
        <v>247</v>
      </c>
      <c r="I5" s="139" t="s">
        <v>246</v>
      </c>
      <c r="J5" s="139" t="s">
        <v>31</v>
      </c>
      <c r="K5" s="139" t="s">
        <v>99</v>
      </c>
      <c r="L5" s="319" t="s">
        <v>96</v>
      </c>
    </row>
    <row r="6" spans="1:12" s="8" customFormat="1" ht="56.25">
      <c r="A6" s="318"/>
      <c r="B6" s="143" t="s">
        <v>18</v>
      </c>
      <c r="C6" s="143" t="s">
        <v>19</v>
      </c>
      <c r="D6" s="143" t="s">
        <v>21</v>
      </c>
      <c r="E6" s="143" t="s">
        <v>23</v>
      </c>
      <c r="F6" s="140" t="s">
        <v>25</v>
      </c>
      <c r="G6" s="143" t="s">
        <v>27</v>
      </c>
      <c r="H6" s="143" t="s">
        <v>28</v>
      </c>
      <c r="I6" s="140" t="s">
        <v>29</v>
      </c>
      <c r="J6" s="143" t="s">
        <v>30</v>
      </c>
      <c r="K6" s="141" t="s">
        <v>100</v>
      </c>
      <c r="L6" s="320"/>
    </row>
    <row r="7" spans="1:12" s="1" customFormat="1" ht="15.75" thickBot="1">
      <c r="A7" s="30" t="s">
        <v>125</v>
      </c>
      <c r="B7" s="224">
        <v>212</v>
      </c>
      <c r="C7" s="224">
        <v>2157</v>
      </c>
      <c r="D7" s="224">
        <v>406</v>
      </c>
      <c r="E7" s="224">
        <v>1075</v>
      </c>
      <c r="F7" s="224">
        <v>0</v>
      </c>
      <c r="G7" s="224">
        <v>0</v>
      </c>
      <c r="H7" s="224">
        <v>0</v>
      </c>
      <c r="I7" s="224">
        <v>0</v>
      </c>
      <c r="J7" s="224">
        <v>0</v>
      </c>
      <c r="K7" s="78">
        <f aca="true" t="shared" si="0" ref="K7:K26">SUM(B7:J7)</f>
        <v>3850</v>
      </c>
      <c r="L7" s="225" t="s">
        <v>145</v>
      </c>
    </row>
    <row r="8" spans="1:12" s="1" customFormat="1" ht="15.75" thickBot="1">
      <c r="A8" s="27" t="s">
        <v>126</v>
      </c>
      <c r="B8" s="90">
        <v>17</v>
      </c>
      <c r="C8" s="90">
        <v>434</v>
      </c>
      <c r="D8" s="90">
        <v>159</v>
      </c>
      <c r="E8" s="90">
        <v>605</v>
      </c>
      <c r="F8" s="90">
        <v>278</v>
      </c>
      <c r="G8" s="90">
        <v>0</v>
      </c>
      <c r="H8" s="90">
        <v>0</v>
      </c>
      <c r="I8" s="90">
        <v>0</v>
      </c>
      <c r="J8" s="90">
        <v>0</v>
      </c>
      <c r="K8" s="67">
        <f t="shared" si="0"/>
        <v>1493</v>
      </c>
      <c r="L8" s="29" t="s">
        <v>88</v>
      </c>
    </row>
    <row r="9" spans="1:12" s="1" customFormat="1" ht="30.75" thickBot="1">
      <c r="A9" s="30" t="s">
        <v>127</v>
      </c>
      <c r="B9" s="89">
        <v>96</v>
      </c>
      <c r="C9" s="89">
        <v>952</v>
      </c>
      <c r="D9" s="89">
        <v>448</v>
      </c>
      <c r="E9" s="89">
        <v>675</v>
      </c>
      <c r="F9" s="89">
        <v>0</v>
      </c>
      <c r="G9" s="89">
        <v>0</v>
      </c>
      <c r="H9" s="89">
        <v>0</v>
      </c>
      <c r="I9" s="89">
        <v>0</v>
      </c>
      <c r="J9" s="89">
        <v>0</v>
      </c>
      <c r="K9" s="64">
        <f t="shared" si="0"/>
        <v>2171</v>
      </c>
      <c r="L9" s="28" t="s">
        <v>146</v>
      </c>
    </row>
    <row r="10" spans="1:12" s="1" customFormat="1" ht="30.75" thickBot="1">
      <c r="A10" s="27" t="s">
        <v>128</v>
      </c>
      <c r="B10" s="90">
        <v>0</v>
      </c>
      <c r="C10" s="90">
        <v>163</v>
      </c>
      <c r="D10" s="90">
        <v>0</v>
      </c>
      <c r="E10" s="90">
        <v>84</v>
      </c>
      <c r="F10" s="90">
        <v>0</v>
      </c>
      <c r="G10" s="90">
        <v>0</v>
      </c>
      <c r="H10" s="90">
        <v>0</v>
      </c>
      <c r="I10" s="90">
        <v>0</v>
      </c>
      <c r="J10" s="90">
        <v>0</v>
      </c>
      <c r="K10" s="67">
        <f t="shared" si="0"/>
        <v>247</v>
      </c>
      <c r="L10" s="29" t="s">
        <v>147</v>
      </c>
    </row>
    <row r="11" spans="1:12" s="1" customFormat="1" ht="15.75" thickBot="1">
      <c r="A11" s="30" t="s">
        <v>129</v>
      </c>
      <c r="B11" s="89">
        <v>216</v>
      </c>
      <c r="C11" s="89">
        <v>1513</v>
      </c>
      <c r="D11" s="89">
        <v>726</v>
      </c>
      <c r="E11" s="89">
        <v>1257</v>
      </c>
      <c r="F11" s="89">
        <v>0</v>
      </c>
      <c r="G11" s="89">
        <v>0</v>
      </c>
      <c r="H11" s="89">
        <v>0</v>
      </c>
      <c r="I11" s="89">
        <v>0</v>
      </c>
      <c r="J11" s="89">
        <v>39</v>
      </c>
      <c r="K11" s="64">
        <f t="shared" si="0"/>
        <v>3751</v>
      </c>
      <c r="L11" s="28" t="s">
        <v>89</v>
      </c>
    </row>
    <row r="12" spans="1:12" s="1" customFormat="1" ht="30.75" thickBot="1">
      <c r="A12" s="27" t="s">
        <v>130</v>
      </c>
      <c r="B12" s="90">
        <v>1148</v>
      </c>
      <c r="C12" s="90">
        <v>3593</v>
      </c>
      <c r="D12" s="90">
        <v>2295</v>
      </c>
      <c r="E12" s="90">
        <v>4327</v>
      </c>
      <c r="F12" s="90">
        <v>14199</v>
      </c>
      <c r="G12" s="90">
        <v>0</v>
      </c>
      <c r="H12" s="90">
        <v>13</v>
      </c>
      <c r="I12" s="90">
        <v>0</v>
      </c>
      <c r="J12" s="90">
        <v>2311</v>
      </c>
      <c r="K12" s="67">
        <f t="shared" si="0"/>
        <v>27886</v>
      </c>
      <c r="L12" s="29" t="s">
        <v>148</v>
      </c>
    </row>
    <row r="13" spans="1:12" s="1" customFormat="1" ht="15.75" thickBot="1">
      <c r="A13" s="30" t="s">
        <v>131</v>
      </c>
      <c r="B13" s="89">
        <v>249</v>
      </c>
      <c r="C13" s="89">
        <v>3510</v>
      </c>
      <c r="D13" s="89">
        <v>371</v>
      </c>
      <c r="E13" s="89">
        <v>2451</v>
      </c>
      <c r="F13" s="89">
        <v>1087</v>
      </c>
      <c r="G13" s="89">
        <v>0</v>
      </c>
      <c r="H13" s="89">
        <v>13</v>
      </c>
      <c r="I13" s="89">
        <v>0</v>
      </c>
      <c r="J13" s="89">
        <v>2146</v>
      </c>
      <c r="K13" s="64">
        <f t="shared" si="0"/>
        <v>9827</v>
      </c>
      <c r="L13" s="28" t="s">
        <v>149</v>
      </c>
    </row>
    <row r="14" spans="1:12" s="1" customFormat="1" ht="26.25" thickBot="1">
      <c r="A14" s="27" t="s">
        <v>132</v>
      </c>
      <c r="B14" s="90">
        <v>873</v>
      </c>
      <c r="C14" s="90">
        <v>1088</v>
      </c>
      <c r="D14" s="90">
        <v>753</v>
      </c>
      <c r="E14" s="90">
        <v>3923</v>
      </c>
      <c r="F14" s="90">
        <v>13646</v>
      </c>
      <c r="G14" s="90">
        <v>0</v>
      </c>
      <c r="H14" s="90">
        <v>195</v>
      </c>
      <c r="I14" s="90">
        <v>0</v>
      </c>
      <c r="J14" s="90">
        <v>1558</v>
      </c>
      <c r="K14" s="67">
        <f t="shared" si="0"/>
        <v>22036</v>
      </c>
      <c r="L14" s="29" t="s">
        <v>150</v>
      </c>
    </row>
    <row r="15" spans="1:12" s="1" customFormat="1" ht="15.75" thickBot="1">
      <c r="A15" s="30" t="s">
        <v>133</v>
      </c>
      <c r="B15" s="89">
        <v>346</v>
      </c>
      <c r="C15" s="89">
        <v>2007</v>
      </c>
      <c r="D15" s="89">
        <v>733</v>
      </c>
      <c r="E15" s="89">
        <v>739</v>
      </c>
      <c r="F15" s="89">
        <v>26</v>
      </c>
      <c r="G15" s="89">
        <v>0</v>
      </c>
      <c r="H15" s="89">
        <v>0</v>
      </c>
      <c r="I15" s="89">
        <v>0</v>
      </c>
      <c r="J15" s="89">
        <v>0</v>
      </c>
      <c r="K15" s="64">
        <f t="shared" si="0"/>
        <v>3851</v>
      </c>
      <c r="L15" s="28" t="s">
        <v>151</v>
      </c>
    </row>
    <row r="16" spans="1:12" s="1" customFormat="1" ht="15.75" thickBot="1">
      <c r="A16" s="27" t="s">
        <v>134</v>
      </c>
      <c r="B16" s="90">
        <v>445</v>
      </c>
      <c r="C16" s="90">
        <v>2133</v>
      </c>
      <c r="D16" s="90">
        <v>489</v>
      </c>
      <c r="E16" s="90">
        <v>2651</v>
      </c>
      <c r="F16" s="90">
        <v>43</v>
      </c>
      <c r="G16" s="90">
        <v>0</v>
      </c>
      <c r="H16" s="90">
        <v>0</v>
      </c>
      <c r="I16" s="90">
        <v>0</v>
      </c>
      <c r="J16" s="90">
        <v>16</v>
      </c>
      <c r="K16" s="67">
        <f t="shared" si="0"/>
        <v>5777</v>
      </c>
      <c r="L16" s="29" t="s">
        <v>152</v>
      </c>
    </row>
    <row r="17" spans="1:12" s="1" customFormat="1" ht="15.75" thickBot="1">
      <c r="A17" s="30" t="s">
        <v>135</v>
      </c>
      <c r="B17" s="89">
        <v>110</v>
      </c>
      <c r="C17" s="89">
        <v>272</v>
      </c>
      <c r="D17" s="89">
        <v>481</v>
      </c>
      <c r="E17" s="89">
        <v>430</v>
      </c>
      <c r="F17" s="89">
        <v>41</v>
      </c>
      <c r="G17" s="89">
        <v>0</v>
      </c>
      <c r="H17" s="89">
        <v>0</v>
      </c>
      <c r="I17" s="89">
        <v>0</v>
      </c>
      <c r="J17" s="89">
        <v>0</v>
      </c>
      <c r="K17" s="64">
        <f t="shared" si="0"/>
        <v>1334</v>
      </c>
      <c r="L17" s="28" t="s">
        <v>153</v>
      </c>
    </row>
    <row r="18" spans="1:12" s="1" customFormat="1" ht="26.25" thickBot="1">
      <c r="A18" s="27" t="s">
        <v>136</v>
      </c>
      <c r="B18" s="90">
        <v>143</v>
      </c>
      <c r="C18" s="90">
        <v>1532</v>
      </c>
      <c r="D18" s="90">
        <v>384</v>
      </c>
      <c r="E18" s="90">
        <v>1343</v>
      </c>
      <c r="F18" s="90">
        <v>0</v>
      </c>
      <c r="G18" s="90">
        <v>0</v>
      </c>
      <c r="H18" s="90">
        <v>0</v>
      </c>
      <c r="I18" s="90">
        <v>0</v>
      </c>
      <c r="J18" s="90">
        <v>0</v>
      </c>
      <c r="K18" s="67">
        <f t="shared" si="0"/>
        <v>3402</v>
      </c>
      <c r="L18" s="29" t="s">
        <v>154</v>
      </c>
    </row>
    <row r="19" spans="1:12" s="1" customFormat="1" ht="26.25" thickBot="1">
      <c r="A19" s="30" t="s">
        <v>137</v>
      </c>
      <c r="B19" s="89">
        <v>429</v>
      </c>
      <c r="C19" s="89">
        <v>2658</v>
      </c>
      <c r="D19" s="89">
        <v>763</v>
      </c>
      <c r="E19" s="89">
        <v>2915</v>
      </c>
      <c r="F19" s="89">
        <v>9169</v>
      </c>
      <c r="G19" s="89">
        <v>0</v>
      </c>
      <c r="H19" s="89">
        <v>0</v>
      </c>
      <c r="I19" s="89">
        <v>0</v>
      </c>
      <c r="J19" s="89">
        <v>18251</v>
      </c>
      <c r="K19" s="64">
        <f t="shared" si="0"/>
        <v>34185</v>
      </c>
      <c r="L19" s="28" t="s">
        <v>155</v>
      </c>
    </row>
    <row r="20" spans="1:12" s="1" customFormat="1" ht="30.75" thickBot="1">
      <c r="A20" s="27" t="s">
        <v>138</v>
      </c>
      <c r="B20" s="90">
        <v>880</v>
      </c>
      <c r="C20" s="90">
        <v>10714</v>
      </c>
      <c r="D20" s="90">
        <v>2341</v>
      </c>
      <c r="E20" s="90">
        <v>8285</v>
      </c>
      <c r="F20" s="90">
        <v>649</v>
      </c>
      <c r="G20" s="90">
        <v>0</v>
      </c>
      <c r="H20" s="90">
        <v>0</v>
      </c>
      <c r="I20" s="90">
        <v>0</v>
      </c>
      <c r="J20" s="90">
        <v>84</v>
      </c>
      <c r="K20" s="67">
        <f t="shared" si="0"/>
        <v>22953</v>
      </c>
      <c r="L20" s="29" t="s">
        <v>156</v>
      </c>
    </row>
    <row r="21" spans="1:12" s="1" customFormat="1" ht="15.75" thickBot="1">
      <c r="A21" s="30" t="s">
        <v>39</v>
      </c>
      <c r="B21" s="89">
        <v>1013</v>
      </c>
      <c r="C21" s="89">
        <v>20720</v>
      </c>
      <c r="D21" s="89">
        <v>3533</v>
      </c>
      <c r="E21" s="89">
        <v>3099</v>
      </c>
      <c r="F21" s="89">
        <v>2443</v>
      </c>
      <c r="G21" s="89">
        <v>0</v>
      </c>
      <c r="H21" s="89">
        <v>0</v>
      </c>
      <c r="I21" s="89">
        <v>0</v>
      </c>
      <c r="J21" s="89">
        <v>166</v>
      </c>
      <c r="K21" s="64">
        <f t="shared" si="0"/>
        <v>30974</v>
      </c>
      <c r="L21" s="28" t="s">
        <v>90</v>
      </c>
    </row>
    <row r="22" spans="1:12" s="1" customFormat="1" ht="30.75" thickBot="1">
      <c r="A22" s="27" t="s">
        <v>139</v>
      </c>
      <c r="B22" s="90">
        <v>414</v>
      </c>
      <c r="C22" s="90">
        <v>16076</v>
      </c>
      <c r="D22" s="90">
        <v>4115</v>
      </c>
      <c r="E22" s="90">
        <v>3961</v>
      </c>
      <c r="F22" s="90">
        <v>1062</v>
      </c>
      <c r="G22" s="90">
        <v>0</v>
      </c>
      <c r="H22" s="90">
        <v>0</v>
      </c>
      <c r="I22" s="90">
        <v>0</v>
      </c>
      <c r="J22" s="90">
        <v>2720</v>
      </c>
      <c r="K22" s="67">
        <f t="shared" si="0"/>
        <v>28348</v>
      </c>
      <c r="L22" s="29" t="s">
        <v>157</v>
      </c>
    </row>
    <row r="23" spans="1:12" s="1" customFormat="1" ht="15.75" thickBot="1">
      <c r="A23" s="30" t="s">
        <v>140</v>
      </c>
      <c r="B23" s="89">
        <v>66</v>
      </c>
      <c r="C23" s="89">
        <v>946</v>
      </c>
      <c r="D23" s="89">
        <v>265</v>
      </c>
      <c r="E23" s="89">
        <v>465</v>
      </c>
      <c r="F23" s="89">
        <v>45</v>
      </c>
      <c r="G23" s="89">
        <v>0</v>
      </c>
      <c r="H23" s="89">
        <v>0</v>
      </c>
      <c r="I23" s="89">
        <v>0</v>
      </c>
      <c r="J23" s="89">
        <v>0</v>
      </c>
      <c r="K23" s="64">
        <f t="shared" si="0"/>
        <v>1787</v>
      </c>
      <c r="L23" s="28" t="s">
        <v>158</v>
      </c>
    </row>
    <row r="24" spans="1:12" s="1" customFormat="1" ht="15.75" thickBot="1">
      <c r="A24" s="27" t="s">
        <v>141</v>
      </c>
      <c r="B24" s="90">
        <v>41</v>
      </c>
      <c r="C24" s="90">
        <v>39</v>
      </c>
      <c r="D24" s="90">
        <v>97</v>
      </c>
      <c r="E24" s="90">
        <v>822</v>
      </c>
      <c r="F24" s="90">
        <v>4680</v>
      </c>
      <c r="G24" s="90">
        <v>0</v>
      </c>
      <c r="H24" s="90">
        <v>0</v>
      </c>
      <c r="I24" s="90">
        <v>0</v>
      </c>
      <c r="J24" s="90">
        <v>78</v>
      </c>
      <c r="K24" s="67">
        <f t="shared" si="0"/>
        <v>5757</v>
      </c>
      <c r="L24" s="29" t="s">
        <v>159</v>
      </c>
    </row>
    <row r="25" spans="1:12" s="1" customFormat="1" ht="51.75" thickBot="1">
      <c r="A25" s="30" t="s">
        <v>142</v>
      </c>
      <c r="B25" s="89">
        <v>0</v>
      </c>
      <c r="C25" s="89">
        <v>138</v>
      </c>
      <c r="D25" s="89">
        <v>579</v>
      </c>
      <c r="E25" s="89">
        <v>0</v>
      </c>
      <c r="F25" s="89">
        <v>5793</v>
      </c>
      <c r="G25" s="89">
        <v>0</v>
      </c>
      <c r="H25" s="89">
        <v>17</v>
      </c>
      <c r="I25" s="89">
        <v>328</v>
      </c>
      <c r="J25" s="89">
        <v>89518</v>
      </c>
      <c r="K25" s="64">
        <f t="shared" si="0"/>
        <v>96373</v>
      </c>
      <c r="L25" s="28" t="s">
        <v>160</v>
      </c>
    </row>
    <row r="26" spans="1:12" s="1" customFormat="1" ht="30">
      <c r="A26" s="226" t="s">
        <v>143</v>
      </c>
      <c r="B26" s="227">
        <v>166</v>
      </c>
      <c r="C26" s="227">
        <v>1010</v>
      </c>
      <c r="D26" s="227">
        <v>170</v>
      </c>
      <c r="E26" s="227">
        <v>639</v>
      </c>
      <c r="F26" s="227">
        <v>0</v>
      </c>
      <c r="G26" s="227">
        <v>0</v>
      </c>
      <c r="H26" s="227">
        <v>0</v>
      </c>
      <c r="I26" s="227">
        <v>0</v>
      </c>
      <c r="J26" s="227">
        <v>0</v>
      </c>
      <c r="K26" s="228">
        <f t="shared" si="0"/>
        <v>1985</v>
      </c>
      <c r="L26" s="229" t="s">
        <v>161</v>
      </c>
    </row>
    <row r="27" spans="1:12" s="1" customFormat="1" ht="21" customHeight="1">
      <c r="A27" s="94" t="s">
        <v>99</v>
      </c>
      <c r="B27" s="233">
        <f>SUM(B7:B26)</f>
        <v>6864</v>
      </c>
      <c r="C27" s="233">
        <f aca="true" t="shared" si="1" ref="C27:K27">SUM(C7:C26)</f>
        <v>71655</v>
      </c>
      <c r="D27" s="233">
        <f t="shared" si="1"/>
        <v>19108</v>
      </c>
      <c r="E27" s="233">
        <f t="shared" si="1"/>
        <v>39746</v>
      </c>
      <c r="F27" s="233">
        <f t="shared" si="1"/>
        <v>53161</v>
      </c>
      <c r="G27" s="233">
        <f t="shared" si="1"/>
        <v>0</v>
      </c>
      <c r="H27" s="233">
        <f t="shared" si="1"/>
        <v>238</v>
      </c>
      <c r="I27" s="233">
        <f t="shared" si="1"/>
        <v>328</v>
      </c>
      <c r="J27" s="233">
        <f t="shared" si="1"/>
        <v>116887</v>
      </c>
      <c r="K27" s="71">
        <f t="shared" si="1"/>
        <v>307987</v>
      </c>
      <c r="L27" s="230" t="s">
        <v>100</v>
      </c>
    </row>
    <row r="28" spans="1:12" ht="12.75">
      <c r="A28" s="22" t="s">
        <v>95</v>
      </c>
      <c r="L28"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2"/>
  <drawing r:id="rId1"/>
</worksheet>
</file>

<file path=xl/worksheets/sheet15.xml><?xml version="1.0" encoding="utf-8"?>
<worksheet xmlns="http://schemas.openxmlformats.org/spreadsheetml/2006/main" xmlns:r="http://schemas.openxmlformats.org/officeDocument/2006/relationships">
  <dimension ref="A1:J26"/>
  <sheetViews>
    <sheetView rightToLeft="1" view="pageBreakPreview" zoomScaleSheetLayoutView="100" zoomScalePageLayoutView="0" workbookViewId="0" topLeftCell="A1">
      <selection activeCell="H11" sqref="H11"/>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9" t="s">
        <v>223</v>
      </c>
      <c r="B1" s="309"/>
      <c r="C1" s="309"/>
      <c r="D1" s="309"/>
      <c r="E1" s="309"/>
      <c r="F1" s="309"/>
      <c r="G1" s="309"/>
      <c r="H1" s="309"/>
      <c r="I1" s="309"/>
      <c r="J1" s="309"/>
    </row>
    <row r="2" spans="1:10" s="5" customFormat="1" ht="20.25">
      <c r="A2" s="310" t="s">
        <v>241</v>
      </c>
      <c r="B2" s="310"/>
      <c r="C2" s="310"/>
      <c r="D2" s="310"/>
      <c r="E2" s="310"/>
      <c r="F2" s="310"/>
      <c r="G2" s="310"/>
      <c r="H2" s="310"/>
      <c r="I2" s="310"/>
      <c r="J2" s="310"/>
    </row>
    <row r="3" spans="1:10" s="5" customFormat="1" ht="20.25">
      <c r="A3" s="310">
        <v>2021</v>
      </c>
      <c r="B3" s="310"/>
      <c r="C3" s="310"/>
      <c r="D3" s="310"/>
      <c r="E3" s="310"/>
      <c r="F3" s="310"/>
      <c r="G3" s="310"/>
      <c r="H3" s="310"/>
      <c r="I3" s="310"/>
      <c r="J3" s="310"/>
    </row>
    <row r="4" spans="1:10" s="6" customFormat="1" ht="21" customHeight="1">
      <c r="A4" s="175" t="s">
        <v>307</v>
      </c>
      <c r="B4" s="176"/>
      <c r="C4" s="176"/>
      <c r="D4" s="176"/>
      <c r="E4" s="176"/>
      <c r="F4" s="176"/>
      <c r="G4" s="176"/>
      <c r="H4" s="176"/>
      <c r="I4" s="176"/>
      <c r="J4" s="177" t="s">
        <v>308</v>
      </c>
    </row>
    <row r="5" spans="1:10" s="7" customFormat="1" ht="41.25" customHeight="1">
      <c r="A5" s="321" t="s">
        <v>97</v>
      </c>
      <c r="B5" s="144" t="s">
        <v>41</v>
      </c>
      <c r="C5" s="144" t="s">
        <v>42</v>
      </c>
      <c r="D5" s="144" t="s">
        <v>44</v>
      </c>
      <c r="E5" s="144" t="s">
        <v>46</v>
      </c>
      <c r="F5" s="144" t="s">
        <v>48</v>
      </c>
      <c r="G5" s="144" t="s">
        <v>162</v>
      </c>
      <c r="H5" s="144" t="s">
        <v>78</v>
      </c>
      <c r="I5" s="144" t="s">
        <v>99</v>
      </c>
      <c r="J5" s="323" t="s">
        <v>178</v>
      </c>
    </row>
    <row r="6" spans="1:10" s="8" customFormat="1" ht="45" customHeight="1">
      <c r="A6" s="322"/>
      <c r="B6" s="114" t="s">
        <v>40</v>
      </c>
      <c r="C6" s="114" t="s">
        <v>79</v>
      </c>
      <c r="D6" s="114" t="s">
        <v>43</v>
      </c>
      <c r="E6" s="114" t="s">
        <v>45</v>
      </c>
      <c r="F6" s="114" t="s">
        <v>47</v>
      </c>
      <c r="G6" s="114" t="s">
        <v>163</v>
      </c>
      <c r="H6" s="114" t="s">
        <v>49</v>
      </c>
      <c r="I6" s="115" t="s">
        <v>100</v>
      </c>
      <c r="J6" s="324"/>
    </row>
    <row r="7" spans="1:10" s="1" customFormat="1" ht="31.5" customHeight="1" thickBot="1">
      <c r="A7" s="30" t="s">
        <v>244</v>
      </c>
      <c r="B7" s="89">
        <v>6513</v>
      </c>
      <c r="C7" s="89">
        <v>2891</v>
      </c>
      <c r="D7" s="89">
        <v>3431</v>
      </c>
      <c r="E7" s="89">
        <v>36408</v>
      </c>
      <c r="F7" s="89">
        <v>542</v>
      </c>
      <c r="G7" s="89">
        <v>182</v>
      </c>
      <c r="H7" s="89">
        <v>0</v>
      </c>
      <c r="I7" s="79">
        <f aca="true" t="shared" si="0" ref="I7:I15">SUM(B7:H7)</f>
        <v>49967</v>
      </c>
      <c r="J7" s="28" t="s">
        <v>18</v>
      </c>
    </row>
    <row r="8" spans="1:10" s="1" customFormat="1" ht="31.5" customHeight="1" thickBot="1">
      <c r="A8" s="27" t="s">
        <v>20</v>
      </c>
      <c r="B8" s="90">
        <v>62962</v>
      </c>
      <c r="C8" s="90">
        <v>28587</v>
      </c>
      <c r="D8" s="90">
        <v>11429</v>
      </c>
      <c r="E8" s="90">
        <v>117621</v>
      </c>
      <c r="F8" s="90">
        <v>2922</v>
      </c>
      <c r="G8" s="90">
        <v>1000</v>
      </c>
      <c r="H8" s="90">
        <v>138</v>
      </c>
      <c r="I8" s="80">
        <f t="shared" si="0"/>
        <v>224659</v>
      </c>
      <c r="J8" s="29" t="s">
        <v>19</v>
      </c>
    </row>
    <row r="9" spans="1:10" s="1" customFormat="1" ht="31.5" customHeight="1" thickBot="1">
      <c r="A9" s="30" t="s">
        <v>22</v>
      </c>
      <c r="B9" s="89">
        <v>22027</v>
      </c>
      <c r="C9" s="89">
        <v>10946</v>
      </c>
      <c r="D9" s="89">
        <v>5239</v>
      </c>
      <c r="E9" s="89">
        <v>127636</v>
      </c>
      <c r="F9" s="89">
        <v>1303</v>
      </c>
      <c r="G9" s="89">
        <v>320</v>
      </c>
      <c r="H9" s="89">
        <v>579</v>
      </c>
      <c r="I9" s="79">
        <f t="shared" si="0"/>
        <v>168050</v>
      </c>
      <c r="J9" s="28" t="s">
        <v>21</v>
      </c>
    </row>
    <row r="10" spans="1:10" s="1" customFormat="1" ht="31.5" customHeight="1" thickBot="1">
      <c r="A10" s="27" t="s">
        <v>24</v>
      </c>
      <c r="B10" s="90">
        <v>47563</v>
      </c>
      <c r="C10" s="90">
        <v>10082</v>
      </c>
      <c r="D10" s="90">
        <v>3886</v>
      </c>
      <c r="E10" s="90">
        <v>70780</v>
      </c>
      <c r="F10" s="90">
        <v>2276</v>
      </c>
      <c r="G10" s="90">
        <v>342</v>
      </c>
      <c r="H10" s="90">
        <v>149</v>
      </c>
      <c r="I10" s="80">
        <f t="shared" si="0"/>
        <v>135078</v>
      </c>
      <c r="J10" s="29" t="s">
        <v>23</v>
      </c>
    </row>
    <row r="11" spans="1:10" s="1" customFormat="1" ht="31.5" customHeight="1" thickBot="1">
      <c r="A11" s="30" t="s">
        <v>26</v>
      </c>
      <c r="B11" s="89">
        <v>9254</v>
      </c>
      <c r="C11" s="89">
        <v>3006</v>
      </c>
      <c r="D11" s="89">
        <v>668</v>
      </c>
      <c r="E11" s="89">
        <v>135833</v>
      </c>
      <c r="F11" s="89">
        <v>0</v>
      </c>
      <c r="G11" s="89">
        <v>0</v>
      </c>
      <c r="H11" s="89">
        <v>8639</v>
      </c>
      <c r="I11" s="79">
        <f t="shared" si="0"/>
        <v>157400</v>
      </c>
      <c r="J11" s="28" t="s">
        <v>25</v>
      </c>
    </row>
    <row r="12" spans="1:10" s="1" customFormat="1" ht="31.5" customHeight="1" thickBot="1">
      <c r="A12" s="27" t="s">
        <v>245</v>
      </c>
      <c r="B12" s="90">
        <v>188</v>
      </c>
      <c r="C12" s="90">
        <v>0</v>
      </c>
      <c r="D12" s="90">
        <v>0</v>
      </c>
      <c r="E12" s="90">
        <v>21958</v>
      </c>
      <c r="F12" s="90">
        <v>0</v>
      </c>
      <c r="G12" s="90">
        <v>0</v>
      </c>
      <c r="H12" s="90">
        <v>99</v>
      </c>
      <c r="I12" s="80">
        <f t="shared" si="0"/>
        <v>22245</v>
      </c>
      <c r="J12" s="29" t="s">
        <v>27</v>
      </c>
    </row>
    <row r="13" spans="1:10" s="1" customFormat="1" ht="31.5" customHeight="1" thickBot="1">
      <c r="A13" s="30" t="s">
        <v>247</v>
      </c>
      <c r="B13" s="89">
        <v>4373</v>
      </c>
      <c r="C13" s="89">
        <v>4852</v>
      </c>
      <c r="D13" s="89">
        <v>5302</v>
      </c>
      <c r="E13" s="89">
        <v>618691</v>
      </c>
      <c r="F13" s="89">
        <v>0</v>
      </c>
      <c r="G13" s="89">
        <v>0</v>
      </c>
      <c r="H13" s="89">
        <v>84</v>
      </c>
      <c r="I13" s="79">
        <f t="shared" si="0"/>
        <v>633302</v>
      </c>
      <c r="J13" s="28" t="s">
        <v>28</v>
      </c>
    </row>
    <row r="14" spans="1:10" s="1" customFormat="1" ht="31.5" customHeight="1" thickBot="1">
      <c r="A14" s="27" t="s">
        <v>246</v>
      </c>
      <c r="B14" s="90">
        <v>1882</v>
      </c>
      <c r="C14" s="90">
        <v>3351</v>
      </c>
      <c r="D14" s="90">
        <v>2084</v>
      </c>
      <c r="E14" s="90">
        <v>191342</v>
      </c>
      <c r="F14" s="90">
        <v>54</v>
      </c>
      <c r="G14" s="90">
        <v>34</v>
      </c>
      <c r="H14" s="90">
        <v>57892</v>
      </c>
      <c r="I14" s="80">
        <f t="shared" si="0"/>
        <v>256639</v>
      </c>
      <c r="J14" s="29" t="s">
        <v>29</v>
      </c>
    </row>
    <row r="15" spans="1:10" s="1" customFormat="1" ht="31.5" customHeight="1">
      <c r="A15" s="39" t="s">
        <v>31</v>
      </c>
      <c r="B15" s="91">
        <v>4107</v>
      </c>
      <c r="C15" s="91">
        <v>2771</v>
      </c>
      <c r="D15" s="91">
        <v>731</v>
      </c>
      <c r="E15" s="91">
        <v>273404</v>
      </c>
      <c r="F15" s="91">
        <v>0</v>
      </c>
      <c r="G15" s="91">
        <v>25</v>
      </c>
      <c r="H15" s="91">
        <v>93206</v>
      </c>
      <c r="I15" s="145">
        <f t="shared" si="0"/>
        <v>374244</v>
      </c>
      <c r="J15" s="37" t="s">
        <v>30</v>
      </c>
    </row>
    <row r="16" spans="1:10" s="4" customFormat="1" ht="30" customHeight="1">
      <c r="A16" s="52" t="s">
        <v>99</v>
      </c>
      <c r="B16" s="63">
        <f>SUM(B7:B15)</f>
        <v>158869</v>
      </c>
      <c r="C16" s="63">
        <f aca="true" t="shared" si="1" ref="C16:H16">SUM(C7:C15)</f>
        <v>66486</v>
      </c>
      <c r="D16" s="63">
        <f t="shared" si="1"/>
        <v>32770</v>
      </c>
      <c r="E16" s="63">
        <f>SUM(E7:E15)</f>
        <v>1593673</v>
      </c>
      <c r="F16" s="63">
        <f t="shared" si="1"/>
        <v>7097</v>
      </c>
      <c r="G16" s="86">
        <f t="shared" si="1"/>
        <v>1903</v>
      </c>
      <c r="H16" s="86">
        <f t="shared" si="1"/>
        <v>160786</v>
      </c>
      <c r="I16" s="86">
        <f>SUM(I7:I15)</f>
        <v>2021584</v>
      </c>
      <c r="J16" s="40" t="s">
        <v>100</v>
      </c>
    </row>
    <row r="17" spans="1:10" ht="18" customHeight="1">
      <c r="A17" s="22" t="s">
        <v>57</v>
      </c>
      <c r="J17" s="19" t="s">
        <v>83</v>
      </c>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2"/>
  <drawing r:id="rId1"/>
</worksheet>
</file>

<file path=xl/worksheets/sheet16.xml><?xml version="1.0" encoding="utf-8"?>
<worksheet xmlns="http://schemas.openxmlformats.org/spreadsheetml/2006/main" xmlns:r="http://schemas.openxmlformats.org/officeDocument/2006/relationships">
  <dimension ref="A1:J26"/>
  <sheetViews>
    <sheetView rightToLeft="1" view="pageBreakPreview" zoomScaleSheetLayoutView="100" zoomScalePageLayoutView="0" workbookViewId="0" topLeftCell="A1">
      <selection activeCell="C8" sqref="C8"/>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9" t="s">
        <v>224</v>
      </c>
      <c r="B1" s="309"/>
      <c r="C1" s="309"/>
      <c r="D1" s="309"/>
      <c r="E1" s="309"/>
      <c r="F1" s="309"/>
      <c r="G1" s="309"/>
      <c r="H1" s="309"/>
      <c r="I1" s="309"/>
      <c r="J1" s="309"/>
    </row>
    <row r="2" spans="1:10" s="5" customFormat="1" ht="20.25">
      <c r="A2" s="310" t="s">
        <v>242</v>
      </c>
      <c r="B2" s="310"/>
      <c r="C2" s="310"/>
      <c r="D2" s="310"/>
      <c r="E2" s="310"/>
      <c r="F2" s="310"/>
      <c r="G2" s="310"/>
      <c r="H2" s="310"/>
      <c r="I2" s="310"/>
      <c r="J2" s="310"/>
    </row>
    <row r="3" spans="1:10" s="5" customFormat="1" ht="20.25">
      <c r="A3" s="310">
        <v>2021</v>
      </c>
      <c r="B3" s="310"/>
      <c r="C3" s="310"/>
      <c r="D3" s="310"/>
      <c r="E3" s="310"/>
      <c r="F3" s="310"/>
      <c r="G3" s="310"/>
      <c r="H3" s="310"/>
      <c r="I3" s="310"/>
      <c r="J3" s="310"/>
    </row>
    <row r="4" spans="1:10" s="6" customFormat="1" ht="21" customHeight="1">
      <c r="A4" s="175" t="s">
        <v>309</v>
      </c>
      <c r="B4" s="176"/>
      <c r="C4" s="176"/>
      <c r="D4" s="176"/>
      <c r="E4" s="176"/>
      <c r="F4" s="176"/>
      <c r="G4" s="176"/>
      <c r="H4" s="176"/>
      <c r="I4" s="176"/>
      <c r="J4" s="177" t="s">
        <v>310</v>
      </c>
    </row>
    <row r="5" spans="1:10" s="7" customFormat="1" ht="41.25" customHeight="1">
      <c r="A5" s="321" t="s">
        <v>97</v>
      </c>
      <c r="B5" s="144" t="s">
        <v>41</v>
      </c>
      <c r="C5" s="144" t="s">
        <v>42</v>
      </c>
      <c r="D5" s="144" t="s">
        <v>44</v>
      </c>
      <c r="E5" s="144" t="s">
        <v>46</v>
      </c>
      <c r="F5" s="144" t="s">
        <v>48</v>
      </c>
      <c r="G5" s="144" t="s">
        <v>162</v>
      </c>
      <c r="H5" s="144" t="s">
        <v>78</v>
      </c>
      <c r="I5" s="144" t="s">
        <v>99</v>
      </c>
      <c r="J5" s="323" t="s">
        <v>98</v>
      </c>
    </row>
    <row r="6" spans="1:10" s="8" customFormat="1" ht="45" customHeight="1">
      <c r="A6" s="322"/>
      <c r="B6" s="114" t="s">
        <v>40</v>
      </c>
      <c r="C6" s="114" t="s">
        <v>79</v>
      </c>
      <c r="D6" s="114" t="s">
        <v>43</v>
      </c>
      <c r="E6" s="114" t="s">
        <v>45</v>
      </c>
      <c r="F6" s="114" t="s">
        <v>47</v>
      </c>
      <c r="G6" s="114" t="s">
        <v>163</v>
      </c>
      <c r="H6" s="114" t="s">
        <v>49</v>
      </c>
      <c r="I6" s="115" t="s">
        <v>100</v>
      </c>
      <c r="J6" s="324"/>
    </row>
    <row r="7" spans="1:10" s="1" customFormat="1" ht="31.5" customHeight="1" thickBot="1">
      <c r="A7" s="30" t="s">
        <v>244</v>
      </c>
      <c r="B7" s="89">
        <v>4863</v>
      </c>
      <c r="C7" s="89">
        <v>2463</v>
      </c>
      <c r="D7" s="89">
        <v>2981</v>
      </c>
      <c r="E7" s="89">
        <v>32254</v>
      </c>
      <c r="F7" s="89">
        <v>376</v>
      </c>
      <c r="G7" s="89">
        <v>166</v>
      </c>
      <c r="H7" s="89">
        <v>0</v>
      </c>
      <c r="I7" s="79">
        <f aca="true" t="shared" si="0" ref="I7:I15">SUM(B7:H7)</f>
        <v>43103</v>
      </c>
      <c r="J7" s="28" t="s">
        <v>18</v>
      </c>
    </row>
    <row r="8" spans="1:10" s="1" customFormat="1" ht="31.5" customHeight="1" thickBot="1">
      <c r="A8" s="27" t="s">
        <v>20</v>
      </c>
      <c r="B8" s="90">
        <v>35060</v>
      </c>
      <c r="C8" s="90">
        <v>17428</v>
      </c>
      <c r="D8" s="90">
        <v>8410</v>
      </c>
      <c r="E8" s="90">
        <v>89358</v>
      </c>
      <c r="F8" s="90">
        <v>1912</v>
      </c>
      <c r="G8" s="90">
        <v>836</v>
      </c>
      <c r="H8" s="90">
        <v>0</v>
      </c>
      <c r="I8" s="80">
        <f t="shared" si="0"/>
        <v>153004</v>
      </c>
      <c r="J8" s="29" t="s">
        <v>19</v>
      </c>
    </row>
    <row r="9" spans="1:10" s="1" customFormat="1" ht="31.5" customHeight="1" thickBot="1">
      <c r="A9" s="30" t="s">
        <v>22</v>
      </c>
      <c r="B9" s="89">
        <v>17503</v>
      </c>
      <c r="C9" s="89">
        <v>7886</v>
      </c>
      <c r="D9" s="89">
        <v>4478</v>
      </c>
      <c r="E9" s="89">
        <v>117655</v>
      </c>
      <c r="F9" s="89">
        <v>1133</v>
      </c>
      <c r="G9" s="89">
        <v>287</v>
      </c>
      <c r="H9" s="89">
        <v>0</v>
      </c>
      <c r="I9" s="79">
        <f t="shared" si="0"/>
        <v>148942</v>
      </c>
      <c r="J9" s="28" t="s">
        <v>21</v>
      </c>
    </row>
    <row r="10" spans="1:10" s="1" customFormat="1" ht="31.5" customHeight="1" thickBot="1">
      <c r="A10" s="27" t="s">
        <v>24</v>
      </c>
      <c r="B10" s="90">
        <v>35443</v>
      </c>
      <c r="C10" s="90">
        <v>4674</v>
      </c>
      <c r="D10" s="90">
        <v>2001</v>
      </c>
      <c r="E10" s="90">
        <v>51332</v>
      </c>
      <c r="F10" s="90">
        <v>1637</v>
      </c>
      <c r="G10" s="90">
        <v>96</v>
      </c>
      <c r="H10" s="90">
        <v>149</v>
      </c>
      <c r="I10" s="80">
        <f t="shared" si="0"/>
        <v>95332</v>
      </c>
      <c r="J10" s="29" t="s">
        <v>23</v>
      </c>
    </row>
    <row r="11" spans="1:10" s="1" customFormat="1" ht="31.5" customHeight="1" thickBot="1">
      <c r="A11" s="30" t="s">
        <v>26</v>
      </c>
      <c r="B11" s="89">
        <v>7511</v>
      </c>
      <c r="C11" s="89">
        <v>2824</v>
      </c>
      <c r="D11" s="89">
        <v>627</v>
      </c>
      <c r="E11" s="89">
        <v>90431</v>
      </c>
      <c r="F11" s="89">
        <v>0</v>
      </c>
      <c r="G11" s="89">
        <v>0</v>
      </c>
      <c r="H11" s="89">
        <v>2846</v>
      </c>
      <c r="I11" s="79">
        <f t="shared" si="0"/>
        <v>104239</v>
      </c>
      <c r="J11" s="28" t="s">
        <v>25</v>
      </c>
    </row>
    <row r="12" spans="1:10" s="1" customFormat="1" ht="31.5" customHeight="1" thickBot="1">
      <c r="A12" s="27" t="s">
        <v>245</v>
      </c>
      <c r="B12" s="90">
        <v>188</v>
      </c>
      <c r="C12" s="90">
        <v>0</v>
      </c>
      <c r="D12" s="90">
        <v>0</v>
      </c>
      <c r="E12" s="90">
        <v>21958</v>
      </c>
      <c r="F12" s="90">
        <v>0</v>
      </c>
      <c r="G12" s="90">
        <v>0</v>
      </c>
      <c r="H12" s="90">
        <v>99</v>
      </c>
      <c r="I12" s="80">
        <f t="shared" si="0"/>
        <v>22245</v>
      </c>
      <c r="J12" s="29" t="s">
        <v>27</v>
      </c>
    </row>
    <row r="13" spans="1:10" s="1" customFormat="1" ht="31.5" customHeight="1" thickBot="1">
      <c r="A13" s="30" t="s">
        <v>247</v>
      </c>
      <c r="B13" s="89">
        <v>4373</v>
      </c>
      <c r="C13" s="89">
        <v>4852</v>
      </c>
      <c r="D13" s="89">
        <v>5302</v>
      </c>
      <c r="E13" s="89">
        <v>618470</v>
      </c>
      <c r="F13" s="89">
        <v>0</v>
      </c>
      <c r="G13" s="89">
        <v>0</v>
      </c>
      <c r="H13" s="89">
        <v>67</v>
      </c>
      <c r="I13" s="79">
        <f t="shared" si="0"/>
        <v>633064</v>
      </c>
      <c r="J13" s="28" t="s">
        <v>28</v>
      </c>
    </row>
    <row r="14" spans="1:10" s="1" customFormat="1" ht="31.5" customHeight="1" thickBot="1">
      <c r="A14" s="27" t="s">
        <v>246</v>
      </c>
      <c r="B14" s="90">
        <v>1882</v>
      </c>
      <c r="C14" s="90">
        <v>3351</v>
      </c>
      <c r="D14" s="90">
        <v>2084</v>
      </c>
      <c r="E14" s="90">
        <v>191342</v>
      </c>
      <c r="F14" s="90">
        <v>54</v>
      </c>
      <c r="G14" s="90">
        <v>34</v>
      </c>
      <c r="H14" s="90">
        <v>57564</v>
      </c>
      <c r="I14" s="80">
        <f t="shared" si="0"/>
        <v>256311</v>
      </c>
      <c r="J14" s="29" t="s">
        <v>29</v>
      </c>
    </row>
    <row r="15" spans="1:10" s="1" customFormat="1" ht="31.5" customHeight="1">
      <c r="A15" s="39" t="s">
        <v>31</v>
      </c>
      <c r="B15" s="91">
        <v>3811</v>
      </c>
      <c r="C15" s="91">
        <v>2006</v>
      </c>
      <c r="D15" s="91">
        <v>715</v>
      </c>
      <c r="E15" s="91">
        <v>247112</v>
      </c>
      <c r="F15" s="91">
        <v>0</v>
      </c>
      <c r="G15" s="91">
        <v>25</v>
      </c>
      <c r="H15" s="91">
        <v>3688</v>
      </c>
      <c r="I15" s="145">
        <f t="shared" si="0"/>
        <v>257357</v>
      </c>
      <c r="J15" s="37" t="s">
        <v>30</v>
      </c>
    </row>
    <row r="16" spans="1:10" s="4" customFormat="1" ht="30" customHeight="1">
      <c r="A16" s="52" t="s">
        <v>99</v>
      </c>
      <c r="B16" s="63">
        <f aca="true" t="shared" si="1" ref="B16:I16">SUM(B7:B15)</f>
        <v>110634</v>
      </c>
      <c r="C16" s="63">
        <f t="shared" si="1"/>
        <v>45484</v>
      </c>
      <c r="D16" s="63">
        <f t="shared" si="1"/>
        <v>26598</v>
      </c>
      <c r="E16" s="63">
        <f t="shared" si="1"/>
        <v>1459912</v>
      </c>
      <c r="F16" s="63">
        <f t="shared" si="1"/>
        <v>5112</v>
      </c>
      <c r="G16" s="86">
        <f t="shared" si="1"/>
        <v>1444</v>
      </c>
      <c r="H16" s="86">
        <f t="shared" si="1"/>
        <v>64413</v>
      </c>
      <c r="I16" s="86">
        <f t="shared" si="1"/>
        <v>1713597</v>
      </c>
      <c r="J16" s="40" t="s">
        <v>100</v>
      </c>
    </row>
    <row r="17" spans="1:10" ht="18" customHeight="1">
      <c r="A17" s="22" t="s">
        <v>57</v>
      </c>
      <c r="J17" s="19" t="s">
        <v>83</v>
      </c>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2"/>
  <drawing r:id="rId1"/>
</worksheet>
</file>

<file path=xl/worksheets/sheet17.xml><?xml version="1.0" encoding="utf-8"?>
<worksheet xmlns="http://schemas.openxmlformats.org/spreadsheetml/2006/main" xmlns:r="http://schemas.openxmlformats.org/officeDocument/2006/relationships">
  <dimension ref="A1:J26"/>
  <sheetViews>
    <sheetView rightToLeft="1" tabSelected="1" view="pageBreakPreview" zoomScaleSheetLayoutView="100" zoomScalePageLayoutView="0" workbookViewId="0" topLeftCell="A1">
      <selection activeCell="H11" sqref="H11"/>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9" t="s">
        <v>225</v>
      </c>
      <c r="B1" s="309"/>
      <c r="C1" s="309"/>
      <c r="D1" s="309"/>
      <c r="E1" s="309"/>
      <c r="F1" s="309"/>
      <c r="G1" s="309"/>
      <c r="H1" s="309"/>
      <c r="I1" s="309"/>
      <c r="J1" s="309"/>
    </row>
    <row r="2" spans="1:10" s="5" customFormat="1" ht="20.25">
      <c r="A2" s="310" t="s">
        <v>243</v>
      </c>
      <c r="B2" s="310"/>
      <c r="C2" s="310"/>
      <c r="D2" s="310"/>
      <c r="E2" s="310"/>
      <c r="F2" s="310"/>
      <c r="G2" s="310"/>
      <c r="H2" s="310"/>
      <c r="I2" s="310"/>
      <c r="J2" s="310"/>
    </row>
    <row r="3" spans="1:10" s="5" customFormat="1" ht="20.25">
      <c r="A3" s="310">
        <v>2021</v>
      </c>
      <c r="B3" s="310"/>
      <c r="C3" s="310"/>
      <c r="D3" s="310"/>
      <c r="E3" s="310"/>
      <c r="F3" s="310"/>
      <c r="G3" s="310"/>
      <c r="H3" s="310"/>
      <c r="I3" s="310"/>
      <c r="J3" s="310"/>
    </row>
    <row r="4" spans="1:10" s="6" customFormat="1" ht="21" customHeight="1">
      <c r="A4" s="175" t="s">
        <v>311</v>
      </c>
      <c r="B4" s="176"/>
      <c r="C4" s="176"/>
      <c r="D4" s="176"/>
      <c r="E4" s="176"/>
      <c r="F4" s="176"/>
      <c r="G4" s="176"/>
      <c r="H4" s="176"/>
      <c r="I4" s="176"/>
      <c r="J4" s="177" t="s">
        <v>312</v>
      </c>
    </row>
    <row r="5" spans="1:10" s="7" customFormat="1" ht="41.25" customHeight="1">
      <c r="A5" s="321" t="s">
        <v>97</v>
      </c>
      <c r="B5" s="144" t="s">
        <v>41</v>
      </c>
      <c r="C5" s="144" t="s">
        <v>42</v>
      </c>
      <c r="D5" s="144" t="s">
        <v>44</v>
      </c>
      <c r="E5" s="144" t="s">
        <v>46</v>
      </c>
      <c r="F5" s="144" t="s">
        <v>48</v>
      </c>
      <c r="G5" s="144" t="s">
        <v>162</v>
      </c>
      <c r="H5" s="144" t="s">
        <v>78</v>
      </c>
      <c r="I5" s="144" t="s">
        <v>99</v>
      </c>
      <c r="J5" s="323" t="s">
        <v>98</v>
      </c>
    </row>
    <row r="6" spans="1:10" s="8" customFormat="1" ht="45" customHeight="1">
      <c r="A6" s="322"/>
      <c r="B6" s="114" t="s">
        <v>40</v>
      </c>
      <c r="C6" s="114" t="s">
        <v>79</v>
      </c>
      <c r="D6" s="114" t="s">
        <v>43</v>
      </c>
      <c r="E6" s="114" t="s">
        <v>45</v>
      </c>
      <c r="F6" s="114" t="s">
        <v>47</v>
      </c>
      <c r="G6" s="114" t="s">
        <v>163</v>
      </c>
      <c r="H6" s="114" t="s">
        <v>49</v>
      </c>
      <c r="I6" s="115" t="s">
        <v>100</v>
      </c>
      <c r="J6" s="324"/>
    </row>
    <row r="7" spans="1:10" s="1" customFormat="1" ht="31.5" customHeight="1" thickBot="1">
      <c r="A7" s="30" t="s">
        <v>244</v>
      </c>
      <c r="B7" s="89">
        <v>1650</v>
      </c>
      <c r="C7" s="89">
        <v>428</v>
      </c>
      <c r="D7" s="89">
        <v>450</v>
      </c>
      <c r="E7" s="89">
        <v>4154</v>
      </c>
      <c r="F7" s="89">
        <v>166</v>
      </c>
      <c r="G7" s="89">
        <v>16</v>
      </c>
      <c r="H7" s="89">
        <v>0</v>
      </c>
      <c r="I7" s="79">
        <f aca="true" t="shared" si="0" ref="I7:I14">SUM(B7:H7)</f>
        <v>6864</v>
      </c>
      <c r="J7" s="28" t="s">
        <v>18</v>
      </c>
    </row>
    <row r="8" spans="1:10" s="1" customFormat="1" ht="31.5" customHeight="1" thickBot="1">
      <c r="A8" s="27" t="s">
        <v>20</v>
      </c>
      <c r="B8" s="90">
        <v>27902</v>
      </c>
      <c r="C8" s="90">
        <v>11159</v>
      </c>
      <c r="D8" s="90">
        <v>3019</v>
      </c>
      <c r="E8" s="90">
        <v>28263</v>
      </c>
      <c r="F8" s="90">
        <v>1010</v>
      </c>
      <c r="G8" s="90">
        <v>164</v>
      </c>
      <c r="H8" s="90">
        <v>138</v>
      </c>
      <c r="I8" s="80">
        <f t="shared" si="0"/>
        <v>71655</v>
      </c>
      <c r="J8" s="29" t="s">
        <v>19</v>
      </c>
    </row>
    <row r="9" spans="1:10" s="1" customFormat="1" ht="31.5" customHeight="1" thickBot="1">
      <c r="A9" s="30" t="s">
        <v>22</v>
      </c>
      <c r="B9" s="89">
        <v>4524</v>
      </c>
      <c r="C9" s="89">
        <v>3060</v>
      </c>
      <c r="D9" s="89">
        <v>761</v>
      </c>
      <c r="E9" s="89">
        <v>9981</v>
      </c>
      <c r="F9" s="89">
        <v>170</v>
      </c>
      <c r="G9" s="89">
        <v>33</v>
      </c>
      <c r="H9" s="89">
        <v>579</v>
      </c>
      <c r="I9" s="79">
        <f t="shared" si="0"/>
        <v>19108</v>
      </c>
      <c r="J9" s="28" t="s">
        <v>21</v>
      </c>
    </row>
    <row r="10" spans="1:10" s="1" customFormat="1" ht="31.5" customHeight="1" thickBot="1">
      <c r="A10" s="27" t="s">
        <v>24</v>
      </c>
      <c r="B10" s="90">
        <v>12120</v>
      </c>
      <c r="C10" s="90">
        <v>5408</v>
      </c>
      <c r="D10" s="90">
        <v>1885</v>
      </c>
      <c r="E10" s="90">
        <v>19448</v>
      </c>
      <c r="F10" s="90">
        <v>639</v>
      </c>
      <c r="G10" s="90">
        <v>246</v>
      </c>
      <c r="H10" s="90">
        <v>0</v>
      </c>
      <c r="I10" s="80">
        <f t="shared" si="0"/>
        <v>39746</v>
      </c>
      <c r="J10" s="29" t="s">
        <v>23</v>
      </c>
    </row>
    <row r="11" spans="1:10" s="1" customFormat="1" ht="31.5" customHeight="1" thickBot="1">
      <c r="A11" s="30" t="s">
        <v>26</v>
      </c>
      <c r="B11" s="89">
        <v>1743</v>
      </c>
      <c r="C11" s="89">
        <v>182</v>
      </c>
      <c r="D11" s="89">
        <v>41</v>
      </c>
      <c r="E11" s="89">
        <v>45402</v>
      </c>
      <c r="F11" s="89">
        <v>0</v>
      </c>
      <c r="G11" s="89">
        <v>0</v>
      </c>
      <c r="H11" s="89">
        <v>5793</v>
      </c>
      <c r="I11" s="79">
        <f t="shared" si="0"/>
        <v>53161</v>
      </c>
      <c r="J11" s="28" t="s">
        <v>25</v>
      </c>
    </row>
    <row r="12" spans="1:10" s="1" customFormat="1" ht="31.5" customHeight="1" thickBot="1">
      <c r="A12" s="27" t="s">
        <v>247</v>
      </c>
      <c r="B12" s="90">
        <v>0</v>
      </c>
      <c r="C12" s="90">
        <v>0</v>
      </c>
      <c r="D12" s="90">
        <v>0</v>
      </c>
      <c r="E12" s="90">
        <v>221</v>
      </c>
      <c r="F12" s="90">
        <v>0</v>
      </c>
      <c r="G12" s="90">
        <v>0</v>
      </c>
      <c r="H12" s="90">
        <v>17</v>
      </c>
      <c r="I12" s="80">
        <f t="shared" si="0"/>
        <v>238</v>
      </c>
      <c r="J12" s="29" t="s">
        <v>28</v>
      </c>
    </row>
    <row r="13" spans="1:10" s="1" customFormat="1" ht="31.5" customHeight="1" thickBot="1">
      <c r="A13" s="30" t="s">
        <v>246</v>
      </c>
      <c r="B13" s="89">
        <v>0</v>
      </c>
      <c r="C13" s="89">
        <v>0</v>
      </c>
      <c r="D13" s="89">
        <v>0</v>
      </c>
      <c r="E13" s="89">
        <v>0</v>
      </c>
      <c r="F13" s="89">
        <v>0</v>
      </c>
      <c r="G13" s="89">
        <v>0</v>
      </c>
      <c r="H13" s="89">
        <v>328</v>
      </c>
      <c r="I13" s="79">
        <f t="shared" si="0"/>
        <v>328</v>
      </c>
      <c r="J13" s="28" t="s">
        <v>29</v>
      </c>
    </row>
    <row r="14" spans="1:10" s="1" customFormat="1" ht="31.5" customHeight="1">
      <c r="A14" s="31" t="s">
        <v>31</v>
      </c>
      <c r="B14" s="257">
        <v>296</v>
      </c>
      <c r="C14" s="257">
        <v>765</v>
      </c>
      <c r="D14" s="257">
        <v>16</v>
      </c>
      <c r="E14" s="257">
        <v>26292</v>
      </c>
      <c r="F14" s="257">
        <v>0</v>
      </c>
      <c r="G14" s="257">
        <v>0</v>
      </c>
      <c r="H14" s="257">
        <v>89518</v>
      </c>
      <c r="I14" s="117">
        <f t="shared" si="0"/>
        <v>116887</v>
      </c>
      <c r="J14" s="231" t="s">
        <v>30</v>
      </c>
    </row>
    <row r="15" spans="1:10" ht="28.5" customHeight="1">
      <c r="A15" s="47" t="s">
        <v>99</v>
      </c>
      <c r="B15" s="87">
        <f>SUM(B7:B14)</f>
        <v>48235</v>
      </c>
      <c r="C15" s="87">
        <f aca="true" t="shared" si="1" ref="C15:I15">SUM(C7:C14)</f>
        <v>21002</v>
      </c>
      <c r="D15" s="87">
        <f t="shared" si="1"/>
        <v>6172</v>
      </c>
      <c r="E15" s="87">
        <f t="shared" si="1"/>
        <v>133761</v>
      </c>
      <c r="F15" s="87">
        <f t="shared" si="1"/>
        <v>1985</v>
      </c>
      <c r="G15" s="138">
        <f t="shared" si="1"/>
        <v>459</v>
      </c>
      <c r="H15" s="138">
        <f t="shared" si="1"/>
        <v>96373</v>
      </c>
      <c r="I15" s="138">
        <f t="shared" si="1"/>
        <v>307987</v>
      </c>
      <c r="J15" s="232" t="s">
        <v>100</v>
      </c>
    </row>
    <row r="16" spans="1:10" ht="18" customHeight="1">
      <c r="A16" s="22" t="s">
        <v>95</v>
      </c>
      <c r="J16" s="9" t="s">
        <v>83</v>
      </c>
    </row>
    <row r="17" spans="1:10" ht="24.75" customHeight="1">
      <c r="A17" s="22"/>
      <c r="J17" s="19"/>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2"/>
  <drawing r:id="rId1"/>
</worksheet>
</file>

<file path=xl/worksheets/sheet18.xml><?xml version="1.0" encoding="utf-8"?>
<worksheet xmlns="http://schemas.openxmlformats.org/spreadsheetml/2006/main" xmlns:r="http://schemas.openxmlformats.org/officeDocument/2006/relationships">
  <dimension ref="A1:R25"/>
  <sheetViews>
    <sheetView rightToLeft="1" view="pageBreakPreview" zoomScaleSheetLayoutView="100" zoomScalePageLayoutView="0" workbookViewId="0" topLeftCell="A1">
      <selection activeCell="G10" sqref="G10"/>
    </sheetView>
  </sheetViews>
  <sheetFormatPr defaultColWidth="11.421875" defaultRowHeight="12.75"/>
  <cols>
    <col min="1" max="1" width="25.7109375" style="19" customWidth="1"/>
    <col min="2" max="10" width="8.7109375" style="19" customWidth="1"/>
    <col min="11" max="11" width="31.421875" style="19" customWidth="1"/>
    <col min="12" max="16384" width="11.421875" style="19" customWidth="1"/>
  </cols>
  <sheetData>
    <row r="1" spans="1:18" s="15" customFormat="1" ht="21.75" customHeight="1">
      <c r="A1" s="299" t="s">
        <v>197</v>
      </c>
      <c r="B1" s="299"/>
      <c r="C1" s="299"/>
      <c r="D1" s="299"/>
      <c r="E1" s="299"/>
      <c r="F1" s="299"/>
      <c r="G1" s="299"/>
      <c r="H1" s="299"/>
      <c r="I1" s="299"/>
      <c r="J1" s="299"/>
      <c r="K1" s="299"/>
      <c r="L1" s="14"/>
      <c r="M1" s="14"/>
      <c r="N1" s="14"/>
      <c r="O1" s="14"/>
      <c r="P1" s="14"/>
      <c r="Q1" s="14"/>
      <c r="R1" s="14"/>
    </row>
    <row r="2" spans="1:18" s="17" customFormat="1" ht="21.75" customHeight="1">
      <c r="A2" s="272" t="s">
        <v>248</v>
      </c>
      <c r="B2" s="272"/>
      <c r="C2" s="272"/>
      <c r="D2" s="272"/>
      <c r="E2" s="272"/>
      <c r="F2" s="272"/>
      <c r="G2" s="272"/>
      <c r="H2" s="272"/>
      <c r="I2" s="272"/>
      <c r="J2" s="272"/>
      <c r="K2" s="272"/>
      <c r="L2" s="16"/>
      <c r="M2" s="16"/>
      <c r="N2" s="16"/>
      <c r="O2" s="16"/>
      <c r="P2" s="16"/>
      <c r="Q2" s="16"/>
      <c r="R2" s="16"/>
    </row>
    <row r="3" spans="1:18" s="17" customFormat="1" ht="15.75">
      <c r="A3" s="272">
        <v>2021</v>
      </c>
      <c r="B3" s="272"/>
      <c r="C3" s="272"/>
      <c r="D3" s="272"/>
      <c r="E3" s="272"/>
      <c r="F3" s="272"/>
      <c r="G3" s="272"/>
      <c r="H3" s="272"/>
      <c r="I3" s="272"/>
      <c r="J3" s="272"/>
      <c r="K3" s="272"/>
      <c r="L3" s="16"/>
      <c r="M3" s="16"/>
      <c r="N3" s="16"/>
      <c r="O3" s="16"/>
      <c r="P3" s="16"/>
      <c r="Q3" s="16"/>
      <c r="R3" s="16"/>
    </row>
    <row r="4" spans="1:18" s="223" customFormat="1" ht="24.75" customHeight="1">
      <c r="A4" s="185" t="s">
        <v>313</v>
      </c>
      <c r="B4" s="184"/>
      <c r="C4" s="184"/>
      <c r="D4" s="184"/>
      <c r="E4" s="184"/>
      <c r="F4" s="184"/>
      <c r="G4" s="184"/>
      <c r="H4" s="184"/>
      <c r="I4" s="184"/>
      <c r="J4" s="184"/>
      <c r="K4" s="184" t="s">
        <v>314</v>
      </c>
      <c r="L4" s="222"/>
      <c r="M4" s="222"/>
      <c r="N4" s="222"/>
      <c r="O4" s="222"/>
      <c r="P4" s="222"/>
      <c r="Q4" s="222"/>
      <c r="R4" s="222"/>
    </row>
    <row r="5" spans="1:15" s="21" customFormat="1" ht="31.5" customHeight="1">
      <c r="A5" s="329" t="s">
        <v>198</v>
      </c>
      <c r="B5" s="325" t="s">
        <v>264</v>
      </c>
      <c r="C5" s="325"/>
      <c r="D5" s="325"/>
      <c r="E5" s="325" t="s">
        <v>265</v>
      </c>
      <c r="F5" s="325"/>
      <c r="G5" s="325"/>
      <c r="H5" s="325" t="s">
        <v>266</v>
      </c>
      <c r="I5" s="325"/>
      <c r="J5" s="325"/>
      <c r="K5" s="326" t="s">
        <v>291</v>
      </c>
      <c r="L5" s="20"/>
      <c r="M5" s="20"/>
      <c r="N5" s="20"/>
      <c r="O5" s="20"/>
    </row>
    <row r="6" spans="1:15" ht="15.75" customHeight="1">
      <c r="A6" s="330"/>
      <c r="B6" s="54" t="s">
        <v>103</v>
      </c>
      <c r="C6" s="54" t="s">
        <v>104</v>
      </c>
      <c r="D6" s="54" t="s">
        <v>99</v>
      </c>
      <c r="E6" s="54" t="s">
        <v>103</v>
      </c>
      <c r="F6" s="54" t="s">
        <v>104</v>
      </c>
      <c r="G6" s="54" t="s">
        <v>99</v>
      </c>
      <c r="H6" s="54" t="s">
        <v>103</v>
      </c>
      <c r="I6" s="54" t="s">
        <v>104</v>
      </c>
      <c r="J6" s="54" t="s">
        <v>99</v>
      </c>
      <c r="K6" s="327"/>
      <c r="L6" s="18"/>
      <c r="M6" s="18"/>
      <c r="N6" s="18"/>
      <c r="O6" s="18"/>
    </row>
    <row r="7" spans="1:15" ht="15" customHeight="1">
      <c r="A7" s="331"/>
      <c r="B7" s="55" t="s">
        <v>102</v>
      </c>
      <c r="C7" s="55" t="s">
        <v>101</v>
      </c>
      <c r="D7" s="112" t="s">
        <v>100</v>
      </c>
      <c r="E7" s="55" t="s">
        <v>102</v>
      </c>
      <c r="F7" s="55" t="s">
        <v>101</v>
      </c>
      <c r="G7" s="112" t="s">
        <v>100</v>
      </c>
      <c r="H7" s="55" t="s">
        <v>102</v>
      </c>
      <c r="I7" s="55" t="s">
        <v>101</v>
      </c>
      <c r="J7" s="112" t="s">
        <v>100</v>
      </c>
      <c r="K7" s="328"/>
      <c r="L7" s="18"/>
      <c r="M7" s="18"/>
      <c r="N7" s="18"/>
      <c r="O7" s="18"/>
    </row>
    <row r="8" spans="1:15" ht="30" customHeight="1" thickBot="1">
      <c r="A8" s="30" t="s">
        <v>4</v>
      </c>
      <c r="B8" s="192">
        <v>34</v>
      </c>
      <c r="C8" s="192">
        <v>0</v>
      </c>
      <c r="D8" s="191">
        <f>B8+C8</f>
        <v>34</v>
      </c>
      <c r="E8" s="192">
        <v>105</v>
      </c>
      <c r="F8" s="192">
        <v>0</v>
      </c>
      <c r="G8" s="79">
        <f>E8+F8</f>
        <v>105</v>
      </c>
      <c r="H8" s="191">
        <f aca="true" t="shared" si="0" ref="H8:I12">B8+E8</f>
        <v>139</v>
      </c>
      <c r="I8" s="79">
        <f t="shared" si="0"/>
        <v>0</v>
      </c>
      <c r="J8" s="191">
        <f>H8+I8</f>
        <v>139</v>
      </c>
      <c r="K8" s="190" t="s">
        <v>3</v>
      </c>
      <c r="L8" s="18"/>
      <c r="M8" s="18"/>
      <c r="N8" s="18"/>
      <c r="O8" s="18"/>
    </row>
    <row r="9" spans="1:15" ht="30" customHeight="1" thickBot="1">
      <c r="A9" s="27" t="s">
        <v>6</v>
      </c>
      <c r="B9" s="195">
        <v>49</v>
      </c>
      <c r="C9" s="195">
        <v>32</v>
      </c>
      <c r="D9" s="194">
        <f>B9+C9</f>
        <v>81</v>
      </c>
      <c r="E9" s="195">
        <v>125</v>
      </c>
      <c r="F9" s="195">
        <v>91</v>
      </c>
      <c r="G9" s="80">
        <f>E9+F9</f>
        <v>216</v>
      </c>
      <c r="H9" s="194">
        <f t="shared" si="0"/>
        <v>174</v>
      </c>
      <c r="I9" s="80">
        <f t="shared" si="0"/>
        <v>123</v>
      </c>
      <c r="J9" s="194">
        <f>H9+I9</f>
        <v>297</v>
      </c>
      <c r="K9" s="193" t="s">
        <v>5</v>
      </c>
      <c r="L9" s="18"/>
      <c r="M9" s="18"/>
      <c r="N9" s="18"/>
      <c r="O9" s="18"/>
    </row>
    <row r="10" spans="1:15" ht="30" customHeight="1" thickBot="1">
      <c r="A10" s="30" t="s">
        <v>8</v>
      </c>
      <c r="B10" s="192">
        <v>48</v>
      </c>
      <c r="C10" s="192">
        <v>148</v>
      </c>
      <c r="D10" s="191">
        <f>B10+C10</f>
        <v>196</v>
      </c>
      <c r="E10" s="192">
        <v>233</v>
      </c>
      <c r="F10" s="192">
        <v>197</v>
      </c>
      <c r="G10" s="79">
        <f>E10+F10</f>
        <v>430</v>
      </c>
      <c r="H10" s="191">
        <f t="shared" si="0"/>
        <v>281</v>
      </c>
      <c r="I10" s="79">
        <f t="shared" si="0"/>
        <v>345</v>
      </c>
      <c r="J10" s="191">
        <f>H10+I10</f>
        <v>626</v>
      </c>
      <c r="K10" s="190" t="s">
        <v>7</v>
      </c>
      <c r="L10" s="18"/>
      <c r="M10" s="18"/>
      <c r="N10" s="18"/>
      <c r="O10" s="18"/>
    </row>
    <row r="11" spans="1:15" ht="30" customHeight="1" thickBot="1">
      <c r="A11" s="27" t="s">
        <v>10</v>
      </c>
      <c r="B11" s="195">
        <v>0</v>
      </c>
      <c r="C11" s="195">
        <v>0</v>
      </c>
      <c r="D11" s="194">
        <f>B11+C11</f>
        <v>0</v>
      </c>
      <c r="E11" s="195">
        <v>82</v>
      </c>
      <c r="F11" s="195">
        <v>41</v>
      </c>
      <c r="G11" s="80">
        <f>E11+F11</f>
        <v>123</v>
      </c>
      <c r="H11" s="194">
        <f t="shared" si="0"/>
        <v>82</v>
      </c>
      <c r="I11" s="80">
        <f t="shared" si="0"/>
        <v>41</v>
      </c>
      <c r="J11" s="194">
        <f>H11+I11</f>
        <v>123</v>
      </c>
      <c r="K11" s="193" t="s">
        <v>9</v>
      </c>
      <c r="L11" s="18"/>
      <c r="M11" s="18"/>
      <c r="N11" s="18"/>
      <c r="O11" s="18"/>
    </row>
    <row r="12" spans="1:15" ht="30" customHeight="1">
      <c r="A12" s="39" t="s">
        <v>60</v>
      </c>
      <c r="B12" s="199">
        <v>0</v>
      </c>
      <c r="C12" s="199">
        <v>116</v>
      </c>
      <c r="D12" s="198">
        <f>B12+C12</f>
        <v>116</v>
      </c>
      <c r="E12" s="199">
        <v>669</v>
      </c>
      <c r="F12" s="199">
        <v>780</v>
      </c>
      <c r="G12" s="145">
        <f>E12+F12</f>
        <v>1449</v>
      </c>
      <c r="H12" s="198">
        <f t="shared" si="0"/>
        <v>669</v>
      </c>
      <c r="I12" s="145">
        <f t="shared" si="0"/>
        <v>896</v>
      </c>
      <c r="J12" s="198">
        <f>H12+I12</f>
        <v>1565</v>
      </c>
      <c r="K12" s="197" t="s">
        <v>75</v>
      </c>
      <c r="L12" s="18"/>
      <c r="M12" s="18"/>
      <c r="N12" s="18"/>
      <c r="O12" s="18"/>
    </row>
    <row r="13" spans="1:15" s="4" customFormat="1" ht="30" customHeight="1">
      <c r="A13" s="52" t="s">
        <v>99</v>
      </c>
      <c r="B13" s="196">
        <f aca="true" t="shared" si="1" ref="B13:J13">SUM(B8:B12)</f>
        <v>131</v>
      </c>
      <c r="C13" s="196">
        <f t="shared" si="1"/>
        <v>296</v>
      </c>
      <c r="D13" s="196">
        <f t="shared" si="1"/>
        <v>427</v>
      </c>
      <c r="E13" s="196">
        <f t="shared" si="1"/>
        <v>1214</v>
      </c>
      <c r="F13" s="196">
        <f t="shared" si="1"/>
        <v>1109</v>
      </c>
      <c r="G13" s="86">
        <f t="shared" si="1"/>
        <v>2323</v>
      </c>
      <c r="H13" s="86">
        <f t="shared" si="1"/>
        <v>1345</v>
      </c>
      <c r="I13" s="196">
        <f t="shared" si="1"/>
        <v>1405</v>
      </c>
      <c r="J13" s="196">
        <f t="shared" si="1"/>
        <v>2750</v>
      </c>
      <c r="K13" s="146" t="s">
        <v>100</v>
      </c>
      <c r="L13" s="11"/>
      <c r="M13" s="11"/>
      <c r="N13" s="11"/>
      <c r="O13" s="11"/>
    </row>
    <row r="19" spans="2:3" ht="12.75">
      <c r="B19" s="19" t="s">
        <v>170</v>
      </c>
      <c r="C19" s="19" t="s">
        <v>201</v>
      </c>
    </row>
    <row r="20" spans="1:3" ht="25.5">
      <c r="A20" s="18" t="s">
        <v>172</v>
      </c>
      <c r="B20" s="43">
        <f>D8</f>
        <v>34</v>
      </c>
      <c r="C20" s="43">
        <f>G8</f>
        <v>105</v>
      </c>
    </row>
    <row r="21" spans="1:3" ht="25.5">
      <c r="A21" s="18" t="s">
        <v>173</v>
      </c>
      <c r="B21" s="43">
        <f>D9</f>
        <v>81</v>
      </c>
      <c r="C21" s="43">
        <f>G9</f>
        <v>216</v>
      </c>
    </row>
    <row r="22" spans="1:3" ht="25.5">
      <c r="A22" s="18" t="s">
        <v>174</v>
      </c>
      <c r="B22" s="43">
        <f>D10</f>
        <v>196</v>
      </c>
      <c r="C22" s="43">
        <f>G10</f>
        <v>430</v>
      </c>
    </row>
    <row r="23" spans="1:3" ht="25.5">
      <c r="A23" s="18" t="s">
        <v>175</v>
      </c>
      <c r="B23" s="43">
        <f>D11</f>
        <v>0</v>
      </c>
      <c r="C23" s="43">
        <f>G11</f>
        <v>123</v>
      </c>
    </row>
    <row r="24" spans="1:3" ht="25.5">
      <c r="A24" s="18" t="s">
        <v>171</v>
      </c>
      <c r="B24" s="43">
        <f>D12</f>
        <v>116</v>
      </c>
      <c r="C24" s="43">
        <f>G12</f>
        <v>1449</v>
      </c>
    </row>
    <row r="25" spans="2:3" ht="12.75">
      <c r="B25" s="43">
        <f>SUM(B20:B24)</f>
        <v>427</v>
      </c>
      <c r="C25" s="43">
        <f>SUM(C20:C24)</f>
        <v>2323</v>
      </c>
    </row>
  </sheetData>
  <sheetProtection/>
  <mergeCells count="8">
    <mergeCell ref="A1:K1"/>
    <mergeCell ref="A3:K3"/>
    <mergeCell ref="B5:D5"/>
    <mergeCell ref="E5:G5"/>
    <mergeCell ref="H5:J5"/>
    <mergeCell ref="K5:K7"/>
    <mergeCell ref="A5:A7"/>
    <mergeCell ref="A2:K2"/>
  </mergeCells>
  <printOptions horizontalCentered="1" verticalCentered="1"/>
  <pageMargins left="0" right="0" top="0" bottom="0" header="0" footer="0"/>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O27"/>
  <sheetViews>
    <sheetView rightToLeft="1" view="pageBreakPreview" zoomScaleSheetLayoutView="100" zoomScalePageLayoutView="0" workbookViewId="0" topLeftCell="A1">
      <selection activeCell="H12" sqref="H12"/>
    </sheetView>
  </sheetViews>
  <sheetFormatPr defaultColWidth="11.421875" defaultRowHeight="12.75"/>
  <cols>
    <col min="1" max="1" width="25.7109375" style="19" customWidth="1"/>
    <col min="2" max="10" width="8.7109375" style="19" customWidth="1"/>
    <col min="11" max="11" width="28.421875" style="19" customWidth="1"/>
    <col min="12" max="16384" width="11.421875" style="19" customWidth="1"/>
  </cols>
  <sheetData>
    <row r="1" spans="1:15" s="15" customFormat="1" ht="23.25" customHeight="1">
      <c r="A1" s="299" t="s">
        <v>199</v>
      </c>
      <c r="B1" s="299"/>
      <c r="C1" s="299"/>
      <c r="D1" s="299"/>
      <c r="E1" s="299"/>
      <c r="F1" s="299"/>
      <c r="G1" s="299"/>
      <c r="H1" s="299"/>
      <c r="I1" s="299"/>
      <c r="J1" s="299"/>
      <c r="K1" s="299"/>
      <c r="L1" s="14"/>
      <c r="M1" s="14"/>
      <c r="N1" s="14"/>
      <c r="O1" s="14"/>
    </row>
    <row r="2" spans="1:15" s="17" customFormat="1" ht="23.25" customHeight="1">
      <c r="A2" s="272" t="s">
        <v>249</v>
      </c>
      <c r="B2" s="272"/>
      <c r="C2" s="272"/>
      <c r="D2" s="272"/>
      <c r="E2" s="272"/>
      <c r="F2" s="272"/>
      <c r="G2" s="272"/>
      <c r="H2" s="272"/>
      <c r="I2" s="272"/>
      <c r="J2" s="272"/>
      <c r="K2" s="272"/>
      <c r="L2" s="16"/>
      <c r="M2" s="16"/>
      <c r="N2" s="16"/>
      <c r="O2" s="16"/>
    </row>
    <row r="3" spans="1:15" s="17" customFormat="1" ht="15.75">
      <c r="A3" s="272">
        <v>2021</v>
      </c>
      <c r="B3" s="272"/>
      <c r="C3" s="272"/>
      <c r="D3" s="272"/>
      <c r="E3" s="272"/>
      <c r="F3" s="272"/>
      <c r="G3" s="272"/>
      <c r="H3" s="272"/>
      <c r="I3" s="272"/>
      <c r="J3" s="272"/>
      <c r="K3" s="272"/>
      <c r="L3" s="16"/>
      <c r="M3" s="16"/>
      <c r="N3" s="16"/>
      <c r="O3" s="16"/>
    </row>
    <row r="4" spans="1:15" s="223" customFormat="1" ht="21" customHeight="1">
      <c r="A4" s="185" t="s">
        <v>315</v>
      </c>
      <c r="B4" s="184"/>
      <c r="C4" s="184"/>
      <c r="D4" s="184"/>
      <c r="E4" s="184"/>
      <c r="F4" s="184"/>
      <c r="G4" s="184"/>
      <c r="H4" s="184"/>
      <c r="I4" s="184"/>
      <c r="J4" s="184"/>
      <c r="K4" s="184" t="s">
        <v>316</v>
      </c>
      <c r="L4" s="222"/>
      <c r="M4" s="222"/>
      <c r="N4" s="222"/>
      <c r="O4" s="222"/>
    </row>
    <row r="5" spans="1:12" s="21" customFormat="1" ht="31.5" customHeight="1">
      <c r="A5" s="329" t="s">
        <v>295</v>
      </c>
      <c r="B5" s="325" t="s">
        <v>264</v>
      </c>
      <c r="C5" s="325"/>
      <c r="D5" s="325"/>
      <c r="E5" s="325" t="s">
        <v>265</v>
      </c>
      <c r="F5" s="325"/>
      <c r="G5" s="325"/>
      <c r="H5" s="325" t="s">
        <v>266</v>
      </c>
      <c r="I5" s="325"/>
      <c r="J5" s="325"/>
      <c r="K5" s="326" t="s">
        <v>297</v>
      </c>
      <c r="L5" s="20"/>
    </row>
    <row r="6" spans="1:12" ht="15.75" customHeight="1">
      <c r="A6" s="330"/>
      <c r="B6" s="54" t="s">
        <v>103</v>
      </c>
      <c r="C6" s="54" t="s">
        <v>104</v>
      </c>
      <c r="D6" s="54" t="s">
        <v>99</v>
      </c>
      <c r="E6" s="54" t="s">
        <v>103</v>
      </c>
      <c r="F6" s="54" t="s">
        <v>104</v>
      </c>
      <c r="G6" s="54" t="s">
        <v>99</v>
      </c>
      <c r="H6" s="54" t="s">
        <v>103</v>
      </c>
      <c r="I6" s="54" t="s">
        <v>104</v>
      </c>
      <c r="J6" s="54" t="s">
        <v>99</v>
      </c>
      <c r="K6" s="327"/>
      <c r="L6" s="18"/>
    </row>
    <row r="7" spans="1:12" ht="15" customHeight="1">
      <c r="A7" s="331"/>
      <c r="B7" s="55" t="s">
        <v>102</v>
      </c>
      <c r="C7" s="55" t="s">
        <v>101</v>
      </c>
      <c r="D7" s="112" t="s">
        <v>100</v>
      </c>
      <c r="E7" s="55" t="s">
        <v>102</v>
      </c>
      <c r="F7" s="55" t="s">
        <v>101</v>
      </c>
      <c r="G7" s="112" t="s">
        <v>100</v>
      </c>
      <c r="H7" s="55" t="s">
        <v>102</v>
      </c>
      <c r="I7" s="55" t="s">
        <v>101</v>
      </c>
      <c r="J7" s="112" t="s">
        <v>100</v>
      </c>
      <c r="K7" s="328"/>
      <c r="L7" s="18"/>
    </row>
    <row r="8" spans="1:12" ht="30" customHeight="1" thickBot="1">
      <c r="A8" s="213" t="s">
        <v>109</v>
      </c>
      <c r="B8" s="89">
        <v>0</v>
      </c>
      <c r="C8" s="89">
        <v>0</v>
      </c>
      <c r="D8" s="89">
        <f aca="true" t="shared" si="0" ref="D8:D14">B8+C8</f>
        <v>0</v>
      </c>
      <c r="E8" s="89">
        <v>0</v>
      </c>
      <c r="F8" s="89">
        <v>0</v>
      </c>
      <c r="G8" s="204">
        <f aca="true" t="shared" si="1" ref="G8:G14">E8+F8</f>
        <v>0</v>
      </c>
      <c r="H8" s="205">
        <f>B8+E8</f>
        <v>0</v>
      </c>
      <c r="I8" s="206">
        <f>C8+F8</f>
        <v>0</v>
      </c>
      <c r="J8" s="205">
        <f aca="true" t="shared" si="2" ref="J8:J14">H8+I8</f>
        <v>0</v>
      </c>
      <c r="K8" s="217" t="s">
        <v>109</v>
      </c>
      <c r="L8" s="18"/>
    </row>
    <row r="9" spans="1:12" ht="30" customHeight="1" thickBot="1">
      <c r="A9" s="211" t="s">
        <v>110</v>
      </c>
      <c r="B9" s="195">
        <v>64</v>
      </c>
      <c r="C9" s="195">
        <v>112</v>
      </c>
      <c r="D9" s="194">
        <f t="shared" si="0"/>
        <v>176</v>
      </c>
      <c r="E9" s="195">
        <v>289</v>
      </c>
      <c r="F9" s="195">
        <v>602</v>
      </c>
      <c r="G9" s="80">
        <f t="shared" si="1"/>
        <v>891</v>
      </c>
      <c r="H9" s="194">
        <f aca="true" t="shared" si="3" ref="H9:I12">B9+E9</f>
        <v>353</v>
      </c>
      <c r="I9" s="80">
        <f t="shared" si="3"/>
        <v>714</v>
      </c>
      <c r="J9" s="194">
        <f t="shared" si="2"/>
        <v>1067</v>
      </c>
      <c r="K9" s="218" t="s">
        <v>110</v>
      </c>
      <c r="L9" s="18"/>
    </row>
    <row r="10" spans="1:12" ht="30" customHeight="1" thickBot="1">
      <c r="A10" s="214" t="s">
        <v>111</v>
      </c>
      <c r="B10" s="201">
        <v>0</v>
      </c>
      <c r="C10" s="201">
        <v>49</v>
      </c>
      <c r="D10" s="202">
        <f t="shared" si="0"/>
        <v>49</v>
      </c>
      <c r="E10" s="201">
        <v>294</v>
      </c>
      <c r="F10" s="201">
        <v>327</v>
      </c>
      <c r="G10" s="84">
        <f t="shared" si="1"/>
        <v>621</v>
      </c>
      <c r="H10" s="202">
        <f t="shared" si="3"/>
        <v>294</v>
      </c>
      <c r="I10" s="84">
        <f t="shared" si="3"/>
        <v>376</v>
      </c>
      <c r="J10" s="202">
        <f t="shared" si="2"/>
        <v>670</v>
      </c>
      <c r="K10" s="219" t="s">
        <v>111</v>
      </c>
      <c r="L10" s="18"/>
    </row>
    <row r="11" spans="1:12" ht="30" customHeight="1" thickBot="1">
      <c r="A11" s="211" t="s">
        <v>112</v>
      </c>
      <c r="B11" s="195">
        <v>33</v>
      </c>
      <c r="C11" s="195">
        <v>101</v>
      </c>
      <c r="D11" s="194">
        <f t="shared" si="0"/>
        <v>134</v>
      </c>
      <c r="E11" s="195">
        <v>182</v>
      </c>
      <c r="F11" s="195">
        <v>164</v>
      </c>
      <c r="G11" s="80">
        <f t="shared" si="1"/>
        <v>346</v>
      </c>
      <c r="H11" s="194">
        <f t="shared" si="3"/>
        <v>215</v>
      </c>
      <c r="I11" s="80">
        <f t="shared" si="3"/>
        <v>265</v>
      </c>
      <c r="J11" s="194">
        <f t="shared" si="2"/>
        <v>480</v>
      </c>
      <c r="K11" s="218" t="s">
        <v>112</v>
      </c>
      <c r="L11" s="18"/>
    </row>
    <row r="12" spans="1:12" ht="30" customHeight="1" thickBot="1">
      <c r="A12" s="215" t="s">
        <v>113</v>
      </c>
      <c r="B12" s="200">
        <v>34</v>
      </c>
      <c r="C12" s="200">
        <v>34</v>
      </c>
      <c r="D12" s="207">
        <f t="shared" si="0"/>
        <v>68</v>
      </c>
      <c r="E12" s="200">
        <v>291</v>
      </c>
      <c r="F12" s="200">
        <v>0</v>
      </c>
      <c r="G12" s="147">
        <f t="shared" si="1"/>
        <v>291</v>
      </c>
      <c r="H12" s="207">
        <f t="shared" si="3"/>
        <v>325</v>
      </c>
      <c r="I12" s="147">
        <f t="shared" si="3"/>
        <v>34</v>
      </c>
      <c r="J12" s="207">
        <f t="shared" si="2"/>
        <v>359</v>
      </c>
      <c r="K12" s="220" t="s">
        <v>113</v>
      </c>
      <c r="L12" s="18"/>
    </row>
    <row r="13" spans="1:12" ht="30" customHeight="1" thickBot="1">
      <c r="A13" s="211" t="s">
        <v>114</v>
      </c>
      <c r="B13" s="195">
        <v>0</v>
      </c>
      <c r="C13" s="195">
        <v>0</v>
      </c>
      <c r="D13" s="194">
        <f t="shared" si="0"/>
        <v>0</v>
      </c>
      <c r="E13" s="195">
        <v>158</v>
      </c>
      <c r="F13" s="195">
        <v>16</v>
      </c>
      <c r="G13" s="80">
        <f t="shared" si="1"/>
        <v>174</v>
      </c>
      <c r="H13" s="194">
        <f>B13+E13</f>
        <v>158</v>
      </c>
      <c r="I13" s="80">
        <f>C13+F13</f>
        <v>16</v>
      </c>
      <c r="J13" s="194">
        <f t="shared" si="2"/>
        <v>174</v>
      </c>
      <c r="K13" s="218" t="s">
        <v>114</v>
      </c>
      <c r="L13" s="18"/>
    </row>
    <row r="14" spans="1:12" s="4" customFormat="1" ht="30" customHeight="1">
      <c r="A14" s="216" t="s">
        <v>296</v>
      </c>
      <c r="B14" s="199">
        <v>0</v>
      </c>
      <c r="C14" s="199">
        <v>0</v>
      </c>
      <c r="D14" s="198">
        <f t="shared" si="0"/>
        <v>0</v>
      </c>
      <c r="E14" s="199">
        <v>0</v>
      </c>
      <c r="F14" s="199">
        <v>0</v>
      </c>
      <c r="G14" s="145">
        <f t="shared" si="1"/>
        <v>0</v>
      </c>
      <c r="H14" s="198">
        <f>B14+E14</f>
        <v>0</v>
      </c>
      <c r="I14" s="145">
        <f>C14+F14</f>
        <v>0</v>
      </c>
      <c r="J14" s="198">
        <f t="shared" si="2"/>
        <v>0</v>
      </c>
      <c r="K14" s="221" t="s">
        <v>296</v>
      </c>
      <c r="L14" s="11"/>
    </row>
    <row r="15" spans="1:11" ht="26.25" customHeight="1">
      <c r="A15" s="33" t="s">
        <v>99</v>
      </c>
      <c r="B15" s="196">
        <f aca="true" t="shared" si="4" ref="B15:J15">SUM(B9:B13)</f>
        <v>131</v>
      </c>
      <c r="C15" s="196">
        <f t="shared" si="4"/>
        <v>296</v>
      </c>
      <c r="D15" s="196">
        <f t="shared" si="4"/>
        <v>427</v>
      </c>
      <c r="E15" s="196">
        <f t="shared" si="4"/>
        <v>1214</v>
      </c>
      <c r="F15" s="196">
        <f t="shared" si="4"/>
        <v>1109</v>
      </c>
      <c r="G15" s="86">
        <f t="shared" si="4"/>
        <v>2323</v>
      </c>
      <c r="H15" s="196">
        <f t="shared" si="4"/>
        <v>1345</v>
      </c>
      <c r="I15" s="86">
        <f t="shared" si="4"/>
        <v>1405</v>
      </c>
      <c r="J15" s="196">
        <f t="shared" si="4"/>
        <v>2750</v>
      </c>
      <c r="K15" s="212" t="s">
        <v>100</v>
      </c>
    </row>
    <row r="21" spans="2:3" ht="12.75">
      <c r="B21" s="19" t="s">
        <v>164</v>
      </c>
      <c r="C21" s="19" t="s">
        <v>165</v>
      </c>
    </row>
    <row r="22" spans="1:3" ht="12.75">
      <c r="A22" s="19" t="s">
        <v>110</v>
      </c>
      <c r="B22" s="43">
        <f>H9</f>
        <v>353</v>
      </c>
      <c r="C22" s="43">
        <f aca="true" t="shared" si="5" ref="B22:C26">I9</f>
        <v>714</v>
      </c>
    </row>
    <row r="23" spans="1:3" ht="12.75">
      <c r="A23" s="19" t="s">
        <v>111</v>
      </c>
      <c r="B23" s="43">
        <f>H10</f>
        <v>294</v>
      </c>
      <c r="C23" s="43">
        <f t="shared" si="5"/>
        <v>376</v>
      </c>
    </row>
    <row r="24" spans="1:3" ht="12.75">
      <c r="A24" s="19" t="s">
        <v>112</v>
      </c>
      <c r="B24" s="43">
        <f t="shared" si="5"/>
        <v>215</v>
      </c>
      <c r="C24" s="43">
        <f t="shared" si="5"/>
        <v>265</v>
      </c>
    </row>
    <row r="25" spans="1:3" ht="12.75">
      <c r="A25" s="19" t="s">
        <v>113</v>
      </c>
      <c r="B25" s="43">
        <f t="shared" si="5"/>
        <v>325</v>
      </c>
      <c r="C25" s="43">
        <f t="shared" si="5"/>
        <v>34</v>
      </c>
    </row>
    <row r="26" spans="1:3" ht="12.75">
      <c r="A26" s="19" t="s">
        <v>114</v>
      </c>
      <c r="B26" s="43">
        <f t="shared" si="5"/>
        <v>158</v>
      </c>
      <c r="C26" s="43">
        <f t="shared" si="5"/>
        <v>16</v>
      </c>
    </row>
    <row r="27" spans="2:3" ht="12.75">
      <c r="B27" s="43">
        <f>SUM(B22:B26)</f>
        <v>1345</v>
      </c>
      <c r="C27" s="43">
        <f>SUM(C22:C26)</f>
        <v>1405</v>
      </c>
    </row>
  </sheetData>
  <sheetProtection/>
  <mergeCells count="8">
    <mergeCell ref="A1:K1"/>
    <mergeCell ref="A3:K3"/>
    <mergeCell ref="B5:D5"/>
    <mergeCell ref="E5:G5"/>
    <mergeCell ref="H5:J5"/>
    <mergeCell ref="K5:K7"/>
    <mergeCell ref="A5:A7"/>
    <mergeCell ref="A2:K2"/>
  </mergeCells>
  <printOptions horizontalCentered="1" verticalCentered="1"/>
  <pageMargins left="0"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C11"/>
  <sheetViews>
    <sheetView rightToLeft="1" view="pageBreakPreview" zoomScaleSheetLayoutView="100" zoomScalePageLayoutView="0" workbookViewId="0" topLeftCell="A1">
      <selection activeCell="A6" sqref="A6"/>
    </sheetView>
  </sheetViews>
  <sheetFormatPr defaultColWidth="11.421875" defaultRowHeight="12.75"/>
  <cols>
    <col min="1" max="1" width="40.421875" style="235" customWidth="1"/>
    <col min="2" max="2" width="3.8515625" style="235" customWidth="1"/>
    <col min="3" max="3" width="40.421875" style="235" customWidth="1"/>
    <col min="4" max="4" width="11.421875" style="235" customWidth="1"/>
    <col min="5" max="5" width="9.140625" style="235" customWidth="1"/>
    <col min="6" max="6" width="11.421875" style="235" customWidth="1"/>
    <col min="7" max="7" width="9.140625" style="235" customWidth="1"/>
    <col min="8" max="16384" width="11.421875" style="235" customWidth="1"/>
  </cols>
  <sheetData>
    <row r="1" ht="32.25" customHeight="1"/>
    <row r="2" spans="1:3" s="238" customFormat="1" ht="39.75" customHeight="1">
      <c r="A2" s="236" t="s">
        <v>319</v>
      </c>
      <c r="B2" s="19"/>
      <c r="C2" s="237" t="s">
        <v>320</v>
      </c>
    </row>
    <row r="3" spans="1:3" ht="18" customHeight="1">
      <c r="A3" s="239"/>
      <c r="B3" s="239"/>
      <c r="C3" s="240"/>
    </row>
    <row r="4" spans="1:3" ht="112.5">
      <c r="A4" s="241" t="s">
        <v>321</v>
      </c>
      <c r="B4" s="242"/>
      <c r="C4" s="243" t="s">
        <v>322</v>
      </c>
    </row>
    <row r="5" spans="1:3" ht="22.5">
      <c r="A5" s="244"/>
      <c r="B5" s="242"/>
      <c r="C5" s="245"/>
    </row>
    <row r="6" spans="1:3" ht="112.5">
      <c r="A6" s="241" t="s">
        <v>339</v>
      </c>
      <c r="B6" s="242"/>
      <c r="C6" s="243" t="s">
        <v>340</v>
      </c>
    </row>
    <row r="7" spans="1:3" ht="22.5">
      <c r="A7" s="246"/>
      <c r="B7" s="247"/>
      <c r="C7" s="248"/>
    </row>
    <row r="8" spans="1:3" ht="22.5">
      <c r="A8" s="249"/>
      <c r="B8" s="247"/>
      <c r="C8" s="248"/>
    </row>
    <row r="9" spans="1:3" ht="22.5">
      <c r="A9" s="247"/>
      <c r="B9" s="247"/>
      <c r="C9" s="250"/>
    </row>
    <row r="10" spans="1:3" ht="18" customHeight="1">
      <c r="A10" s="251"/>
      <c r="B10" s="252"/>
      <c r="C10" s="253"/>
    </row>
    <row r="11" spans="1:3" ht="18" customHeight="1">
      <c r="A11" s="239"/>
      <c r="B11" s="239"/>
      <c r="C11" s="240"/>
    </row>
  </sheetData>
  <sheetProtection/>
  <printOptions horizontalCentered="1"/>
  <pageMargins left="0" right="0" top="0.7480314960629921" bottom="0"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O30"/>
  <sheetViews>
    <sheetView rightToLeft="1" view="pageBreakPreview" zoomScale="90" zoomScaleSheetLayoutView="90" zoomScalePageLayoutView="0" workbookViewId="0" topLeftCell="A1">
      <selection activeCell="B18" sqref="B18:C18"/>
    </sheetView>
  </sheetViews>
  <sheetFormatPr defaultColWidth="11.421875" defaultRowHeight="12.75"/>
  <cols>
    <col min="1" max="1" width="28.421875" style="19" customWidth="1"/>
    <col min="2" max="10" width="10.140625" style="19" customWidth="1"/>
    <col min="11" max="11" width="31.421875" style="19" customWidth="1"/>
    <col min="12" max="16384" width="11.421875" style="19" customWidth="1"/>
  </cols>
  <sheetData>
    <row r="1" spans="1:14" s="15" customFormat="1" ht="21" customHeight="1">
      <c r="A1" s="299" t="s">
        <v>327</v>
      </c>
      <c r="B1" s="299"/>
      <c r="C1" s="299"/>
      <c r="D1" s="299"/>
      <c r="E1" s="299"/>
      <c r="F1" s="299"/>
      <c r="G1" s="299"/>
      <c r="H1" s="299"/>
      <c r="I1" s="299"/>
      <c r="J1" s="299"/>
      <c r="K1" s="299"/>
      <c r="L1" s="14"/>
      <c r="M1" s="14"/>
      <c r="N1" s="14"/>
    </row>
    <row r="2" spans="1:14" s="17" customFormat="1" ht="35.25" customHeight="1">
      <c r="A2" s="272" t="s">
        <v>328</v>
      </c>
      <c r="B2" s="272"/>
      <c r="C2" s="272"/>
      <c r="D2" s="272"/>
      <c r="E2" s="272"/>
      <c r="F2" s="272"/>
      <c r="G2" s="272"/>
      <c r="H2" s="272"/>
      <c r="I2" s="272"/>
      <c r="J2" s="272"/>
      <c r="K2" s="272"/>
      <c r="L2" s="16"/>
      <c r="M2" s="16"/>
      <c r="N2" s="16"/>
    </row>
    <row r="3" spans="1:14" s="17" customFormat="1" ht="15.75">
      <c r="A3" s="272">
        <v>2021</v>
      </c>
      <c r="B3" s="272"/>
      <c r="C3" s="272"/>
      <c r="D3" s="272"/>
      <c r="E3" s="272"/>
      <c r="F3" s="272"/>
      <c r="G3" s="272"/>
      <c r="H3" s="272"/>
      <c r="I3" s="272"/>
      <c r="J3" s="272"/>
      <c r="K3" s="272"/>
      <c r="L3" s="16"/>
      <c r="M3" s="16"/>
      <c r="N3" s="16"/>
    </row>
    <row r="4" spans="1:14" s="12" customFormat="1" ht="15.75">
      <c r="A4" s="181" t="s">
        <v>317</v>
      </c>
      <c r="B4" s="180"/>
      <c r="C4" s="180"/>
      <c r="D4" s="180"/>
      <c r="E4" s="180"/>
      <c r="F4" s="180"/>
      <c r="G4" s="180"/>
      <c r="H4" s="180"/>
      <c r="I4" s="180"/>
      <c r="J4" s="180"/>
      <c r="K4" s="180" t="s">
        <v>318</v>
      </c>
      <c r="L4" s="3"/>
      <c r="M4" s="3"/>
      <c r="N4" s="3"/>
    </row>
    <row r="5" spans="1:15" s="21" customFormat="1" ht="31.5" customHeight="1">
      <c r="A5" s="332" t="s">
        <v>329</v>
      </c>
      <c r="B5" s="325" t="s">
        <v>264</v>
      </c>
      <c r="C5" s="325"/>
      <c r="D5" s="325"/>
      <c r="E5" s="325" t="s">
        <v>265</v>
      </c>
      <c r="F5" s="325"/>
      <c r="G5" s="325"/>
      <c r="H5" s="325" t="s">
        <v>266</v>
      </c>
      <c r="I5" s="325"/>
      <c r="J5" s="325"/>
      <c r="K5" s="335" t="s">
        <v>342</v>
      </c>
      <c r="L5" s="20"/>
      <c r="M5" s="20"/>
      <c r="N5" s="20"/>
      <c r="O5" s="20"/>
    </row>
    <row r="6" spans="1:15" ht="15.75" customHeight="1">
      <c r="A6" s="333"/>
      <c r="B6" s="54" t="s">
        <v>103</v>
      </c>
      <c r="C6" s="54" t="s">
        <v>104</v>
      </c>
      <c r="D6" s="54" t="s">
        <v>99</v>
      </c>
      <c r="E6" s="54" t="s">
        <v>103</v>
      </c>
      <c r="F6" s="54" t="s">
        <v>104</v>
      </c>
      <c r="G6" s="54" t="s">
        <v>99</v>
      </c>
      <c r="H6" s="54" t="s">
        <v>103</v>
      </c>
      <c r="I6" s="54" t="s">
        <v>104</v>
      </c>
      <c r="J6" s="54" t="s">
        <v>99</v>
      </c>
      <c r="K6" s="336"/>
      <c r="L6" s="18"/>
      <c r="M6" s="18"/>
      <c r="N6" s="18"/>
      <c r="O6" s="18"/>
    </row>
    <row r="7" spans="1:15" ht="15" customHeight="1">
      <c r="A7" s="334"/>
      <c r="B7" s="259" t="s">
        <v>102</v>
      </c>
      <c r="C7" s="259" t="s">
        <v>101</v>
      </c>
      <c r="D7" s="259" t="s">
        <v>100</v>
      </c>
      <c r="E7" s="259" t="s">
        <v>102</v>
      </c>
      <c r="F7" s="259" t="s">
        <v>101</v>
      </c>
      <c r="G7" s="259" t="s">
        <v>100</v>
      </c>
      <c r="H7" s="259" t="s">
        <v>102</v>
      </c>
      <c r="I7" s="259" t="s">
        <v>101</v>
      </c>
      <c r="J7" s="259" t="s">
        <v>100</v>
      </c>
      <c r="K7" s="337"/>
      <c r="L7" s="18"/>
      <c r="M7" s="18"/>
      <c r="N7" s="18"/>
      <c r="O7" s="18"/>
    </row>
    <row r="8" spans="1:11" ht="24" customHeight="1" thickBot="1">
      <c r="A8" s="260" t="s">
        <v>109</v>
      </c>
      <c r="B8" s="192">
        <v>12756</v>
      </c>
      <c r="C8" s="192">
        <v>14386</v>
      </c>
      <c r="D8" s="191">
        <f aca="true" t="shared" si="0" ref="D8:D18">B8+C8</f>
        <v>27142</v>
      </c>
      <c r="E8" s="192">
        <v>28029</v>
      </c>
      <c r="F8" s="192">
        <v>20104</v>
      </c>
      <c r="G8" s="81">
        <f aca="true" t="shared" si="1" ref="G8:G18">E8+F8</f>
        <v>48133</v>
      </c>
      <c r="H8" s="191">
        <f aca="true" t="shared" si="2" ref="H8:I18">B8+E8</f>
        <v>40785</v>
      </c>
      <c r="I8" s="81">
        <f t="shared" si="2"/>
        <v>34490</v>
      </c>
      <c r="J8" s="191">
        <f aca="true" t="shared" si="3" ref="J8:J18">H8+I8</f>
        <v>75275</v>
      </c>
      <c r="K8" s="261" t="s">
        <v>109</v>
      </c>
    </row>
    <row r="9" spans="1:11" ht="24" customHeight="1" thickBot="1">
      <c r="A9" s="211" t="s">
        <v>110</v>
      </c>
      <c r="B9" s="195">
        <v>6831</v>
      </c>
      <c r="C9" s="195">
        <v>11979</v>
      </c>
      <c r="D9" s="194">
        <f t="shared" si="0"/>
        <v>18810</v>
      </c>
      <c r="E9" s="195">
        <v>11109</v>
      </c>
      <c r="F9" s="195">
        <v>13483</v>
      </c>
      <c r="G9" s="80">
        <f t="shared" si="1"/>
        <v>24592</v>
      </c>
      <c r="H9" s="194">
        <f t="shared" si="2"/>
        <v>17940</v>
      </c>
      <c r="I9" s="80">
        <f t="shared" si="2"/>
        <v>25462</v>
      </c>
      <c r="J9" s="194">
        <f t="shared" si="3"/>
        <v>43402</v>
      </c>
      <c r="K9" s="262" t="s">
        <v>110</v>
      </c>
    </row>
    <row r="10" spans="1:11" ht="24" customHeight="1" thickBot="1">
      <c r="A10" s="260" t="s">
        <v>111</v>
      </c>
      <c r="B10" s="192">
        <v>1970</v>
      </c>
      <c r="C10" s="192">
        <v>4407</v>
      </c>
      <c r="D10" s="191">
        <f t="shared" si="0"/>
        <v>6377</v>
      </c>
      <c r="E10" s="192">
        <v>1783</v>
      </c>
      <c r="F10" s="192">
        <v>14257</v>
      </c>
      <c r="G10" s="81">
        <f t="shared" si="1"/>
        <v>16040</v>
      </c>
      <c r="H10" s="191">
        <f t="shared" si="2"/>
        <v>3753</v>
      </c>
      <c r="I10" s="81">
        <f t="shared" si="2"/>
        <v>18664</v>
      </c>
      <c r="J10" s="191">
        <f t="shared" si="3"/>
        <v>22417</v>
      </c>
      <c r="K10" s="261" t="s">
        <v>111</v>
      </c>
    </row>
    <row r="11" spans="1:11" ht="24" customHeight="1" thickBot="1">
      <c r="A11" s="211" t="s">
        <v>112</v>
      </c>
      <c r="B11" s="195">
        <v>201</v>
      </c>
      <c r="C11" s="195">
        <v>2869</v>
      </c>
      <c r="D11" s="194">
        <f t="shared" si="0"/>
        <v>3070</v>
      </c>
      <c r="E11" s="195">
        <v>1242</v>
      </c>
      <c r="F11" s="195">
        <v>18983</v>
      </c>
      <c r="G11" s="80">
        <f t="shared" si="1"/>
        <v>20225</v>
      </c>
      <c r="H11" s="194">
        <f t="shared" si="2"/>
        <v>1443</v>
      </c>
      <c r="I11" s="80">
        <f t="shared" si="2"/>
        <v>21852</v>
      </c>
      <c r="J11" s="194">
        <f t="shared" si="3"/>
        <v>23295</v>
      </c>
      <c r="K11" s="262" t="s">
        <v>112</v>
      </c>
    </row>
    <row r="12" spans="1:11" ht="24" customHeight="1" thickBot="1">
      <c r="A12" s="260" t="s">
        <v>113</v>
      </c>
      <c r="B12" s="192">
        <v>329</v>
      </c>
      <c r="C12" s="192">
        <v>2793</v>
      </c>
      <c r="D12" s="191">
        <f t="shared" si="0"/>
        <v>3122</v>
      </c>
      <c r="E12" s="192">
        <v>196</v>
      </c>
      <c r="F12" s="192">
        <v>18380</v>
      </c>
      <c r="G12" s="81">
        <f t="shared" si="1"/>
        <v>18576</v>
      </c>
      <c r="H12" s="191">
        <f t="shared" si="2"/>
        <v>525</v>
      </c>
      <c r="I12" s="81">
        <f t="shared" si="2"/>
        <v>21173</v>
      </c>
      <c r="J12" s="191">
        <f t="shared" si="3"/>
        <v>21698</v>
      </c>
      <c r="K12" s="261" t="s">
        <v>113</v>
      </c>
    </row>
    <row r="13" spans="1:11" ht="24" customHeight="1" thickBot="1">
      <c r="A13" s="211" t="s">
        <v>114</v>
      </c>
      <c r="B13" s="195">
        <v>181</v>
      </c>
      <c r="C13" s="195">
        <v>2608</v>
      </c>
      <c r="D13" s="194">
        <f t="shared" si="0"/>
        <v>2789</v>
      </c>
      <c r="E13" s="195">
        <v>33</v>
      </c>
      <c r="F13" s="195">
        <v>22757</v>
      </c>
      <c r="G13" s="80">
        <f t="shared" si="1"/>
        <v>22790</v>
      </c>
      <c r="H13" s="194">
        <f t="shared" si="2"/>
        <v>214</v>
      </c>
      <c r="I13" s="80">
        <f t="shared" si="2"/>
        <v>25365</v>
      </c>
      <c r="J13" s="194">
        <f t="shared" si="3"/>
        <v>25579</v>
      </c>
      <c r="K13" s="262" t="s">
        <v>114</v>
      </c>
    </row>
    <row r="14" spans="1:11" ht="24" customHeight="1" thickBot="1">
      <c r="A14" s="260" t="s">
        <v>115</v>
      </c>
      <c r="B14" s="192">
        <v>480</v>
      </c>
      <c r="C14" s="192">
        <v>3415</v>
      </c>
      <c r="D14" s="191">
        <f t="shared" si="0"/>
        <v>3895</v>
      </c>
      <c r="E14" s="192">
        <v>84</v>
      </c>
      <c r="F14" s="192">
        <v>12109</v>
      </c>
      <c r="G14" s="81">
        <f t="shared" si="1"/>
        <v>12193</v>
      </c>
      <c r="H14" s="191">
        <f t="shared" si="2"/>
        <v>564</v>
      </c>
      <c r="I14" s="81">
        <f t="shared" si="2"/>
        <v>15524</v>
      </c>
      <c r="J14" s="191">
        <f t="shared" si="3"/>
        <v>16088</v>
      </c>
      <c r="K14" s="261" t="s">
        <v>115</v>
      </c>
    </row>
    <row r="15" spans="1:11" ht="24" customHeight="1" thickBot="1">
      <c r="A15" s="211" t="s">
        <v>116</v>
      </c>
      <c r="B15" s="195">
        <v>602</v>
      </c>
      <c r="C15" s="195">
        <v>4671</v>
      </c>
      <c r="D15" s="194">
        <f t="shared" si="0"/>
        <v>5273</v>
      </c>
      <c r="E15" s="195">
        <v>158</v>
      </c>
      <c r="F15" s="195">
        <v>11087</v>
      </c>
      <c r="G15" s="80">
        <f t="shared" si="1"/>
        <v>11245</v>
      </c>
      <c r="H15" s="194">
        <f t="shared" si="2"/>
        <v>760</v>
      </c>
      <c r="I15" s="80">
        <f t="shared" si="2"/>
        <v>15758</v>
      </c>
      <c r="J15" s="194">
        <f t="shared" si="3"/>
        <v>16518</v>
      </c>
      <c r="K15" s="262" t="s">
        <v>116</v>
      </c>
    </row>
    <row r="16" spans="1:11" ht="24" customHeight="1" thickBot="1">
      <c r="A16" s="260" t="s">
        <v>117</v>
      </c>
      <c r="B16" s="192">
        <v>1123</v>
      </c>
      <c r="C16" s="192">
        <v>5106</v>
      </c>
      <c r="D16" s="191">
        <f t="shared" si="0"/>
        <v>6229</v>
      </c>
      <c r="E16" s="192">
        <v>266</v>
      </c>
      <c r="F16" s="192">
        <v>7541</v>
      </c>
      <c r="G16" s="81">
        <f t="shared" si="1"/>
        <v>7807</v>
      </c>
      <c r="H16" s="191">
        <f t="shared" si="2"/>
        <v>1389</v>
      </c>
      <c r="I16" s="81">
        <f t="shared" si="2"/>
        <v>12647</v>
      </c>
      <c r="J16" s="191">
        <f t="shared" si="3"/>
        <v>14036</v>
      </c>
      <c r="K16" s="261" t="s">
        <v>117</v>
      </c>
    </row>
    <row r="17" spans="1:11" ht="24" customHeight="1" thickBot="1">
      <c r="A17" s="211" t="s">
        <v>118</v>
      </c>
      <c r="B17" s="195">
        <v>3443</v>
      </c>
      <c r="C17" s="195">
        <v>4673</v>
      </c>
      <c r="D17" s="194">
        <f t="shared" si="0"/>
        <v>8116</v>
      </c>
      <c r="E17" s="195">
        <v>1038</v>
      </c>
      <c r="F17" s="195">
        <v>4150</v>
      </c>
      <c r="G17" s="80">
        <f t="shared" si="1"/>
        <v>5188</v>
      </c>
      <c r="H17" s="194">
        <f t="shared" si="2"/>
        <v>4481</v>
      </c>
      <c r="I17" s="80">
        <f t="shared" si="2"/>
        <v>8823</v>
      </c>
      <c r="J17" s="194">
        <f t="shared" si="3"/>
        <v>13304</v>
      </c>
      <c r="K17" s="262" t="s">
        <v>118</v>
      </c>
    </row>
    <row r="18" spans="1:11" ht="24" customHeight="1">
      <c r="A18" s="263" t="s">
        <v>108</v>
      </c>
      <c r="B18" s="199">
        <v>7254</v>
      </c>
      <c r="C18" s="199">
        <v>5857</v>
      </c>
      <c r="D18" s="198">
        <f t="shared" si="0"/>
        <v>13111</v>
      </c>
      <c r="E18" s="199">
        <v>3049</v>
      </c>
      <c r="F18" s="199">
        <v>3974</v>
      </c>
      <c r="G18" s="107">
        <f t="shared" si="1"/>
        <v>7023</v>
      </c>
      <c r="H18" s="198">
        <f t="shared" si="2"/>
        <v>10303</v>
      </c>
      <c r="I18" s="107">
        <f t="shared" si="2"/>
        <v>9831</v>
      </c>
      <c r="J18" s="198">
        <f t="shared" si="3"/>
        <v>20134</v>
      </c>
      <c r="K18" s="264" t="s">
        <v>108</v>
      </c>
    </row>
    <row r="19" spans="1:11" s="4" customFormat="1" ht="30" customHeight="1">
      <c r="A19" s="33" t="s">
        <v>99</v>
      </c>
      <c r="B19" s="196">
        <f aca="true" t="shared" si="4" ref="B19:J19">SUM(B8:B18)</f>
        <v>35170</v>
      </c>
      <c r="C19" s="196">
        <f t="shared" si="4"/>
        <v>62764</v>
      </c>
      <c r="D19" s="196">
        <f t="shared" si="4"/>
        <v>97934</v>
      </c>
      <c r="E19" s="196">
        <f t="shared" si="4"/>
        <v>46987</v>
      </c>
      <c r="F19" s="196">
        <f t="shared" si="4"/>
        <v>146825</v>
      </c>
      <c r="G19" s="86">
        <f t="shared" si="4"/>
        <v>193812</v>
      </c>
      <c r="H19" s="86">
        <f t="shared" si="4"/>
        <v>82157</v>
      </c>
      <c r="I19" s="196">
        <f t="shared" si="4"/>
        <v>209589</v>
      </c>
      <c r="J19" s="196">
        <f t="shared" si="4"/>
        <v>291746</v>
      </c>
      <c r="K19" s="265" t="s">
        <v>100</v>
      </c>
    </row>
    <row r="24" spans="2:5" ht="12.75">
      <c r="B24" s="19" t="s">
        <v>330</v>
      </c>
      <c r="C24" s="19" t="s">
        <v>331</v>
      </c>
      <c r="D24" s="19" t="s">
        <v>332</v>
      </c>
      <c r="E24" s="19" t="s">
        <v>333</v>
      </c>
    </row>
    <row r="25" spans="1:5" ht="16.5" thickBot="1">
      <c r="A25" s="260" t="s">
        <v>334</v>
      </c>
      <c r="B25" s="43">
        <f>B8+B9</f>
        <v>19587</v>
      </c>
      <c r="C25" s="43">
        <f>C8+C9</f>
        <v>26365</v>
      </c>
      <c r="D25" s="43">
        <f>E8+E9</f>
        <v>39138</v>
      </c>
      <c r="E25" s="43">
        <f>F8+F9</f>
        <v>33587</v>
      </c>
    </row>
    <row r="26" spans="1:5" ht="16.5" thickBot="1">
      <c r="A26" s="260" t="s">
        <v>335</v>
      </c>
      <c r="B26" s="43">
        <f>B10+B11</f>
        <v>2171</v>
      </c>
      <c r="C26" s="43">
        <f>C10+C11</f>
        <v>7276</v>
      </c>
      <c r="D26" s="43">
        <f>E10+E11</f>
        <v>3025</v>
      </c>
      <c r="E26" s="43">
        <f>F10+F11</f>
        <v>33240</v>
      </c>
    </row>
    <row r="27" spans="1:5" ht="16.5" thickBot="1">
      <c r="A27" s="260" t="s">
        <v>336</v>
      </c>
      <c r="B27" s="43">
        <f>B12+B13</f>
        <v>510</v>
      </c>
      <c r="C27" s="43">
        <f>C12+C13</f>
        <v>5401</v>
      </c>
      <c r="D27" s="43">
        <f>E12+E13</f>
        <v>229</v>
      </c>
      <c r="E27" s="43">
        <f>F12+F13</f>
        <v>41137</v>
      </c>
    </row>
    <row r="28" spans="1:5" ht="16.5" thickBot="1">
      <c r="A28" s="260" t="s">
        <v>337</v>
      </c>
      <c r="B28" s="43">
        <f>B14+B15</f>
        <v>1082</v>
      </c>
      <c r="C28" s="43">
        <f>C14+C15</f>
        <v>8086</v>
      </c>
      <c r="D28" s="43">
        <f>E14+E15</f>
        <v>242</v>
      </c>
      <c r="E28" s="43">
        <f>F14+F15</f>
        <v>23196</v>
      </c>
    </row>
    <row r="29" spans="1:5" ht="16.5" thickBot="1">
      <c r="A29" s="260" t="s">
        <v>338</v>
      </c>
      <c r="B29" s="43">
        <f>B16+B17</f>
        <v>4566</v>
      </c>
      <c r="C29" s="43">
        <f>C16+C17</f>
        <v>9779</v>
      </c>
      <c r="D29" s="43">
        <f>E16+E17</f>
        <v>1304</v>
      </c>
      <c r="E29" s="43">
        <f>F16+F17</f>
        <v>11691</v>
      </c>
    </row>
    <row r="30" spans="1:5" ht="15.75">
      <c r="A30" s="263" t="s">
        <v>108</v>
      </c>
      <c r="B30" s="43">
        <f>B18</f>
        <v>7254</v>
      </c>
      <c r="C30" s="43">
        <f>C18</f>
        <v>5857</v>
      </c>
      <c r="D30" s="43">
        <f>E18</f>
        <v>3049</v>
      </c>
      <c r="E30" s="43">
        <f>F18</f>
        <v>3974</v>
      </c>
    </row>
  </sheetData>
  <sheetProtection/>
  <mergeCells count="8">
    <mergeCell ref="A1:K1"/>
    <mergeCell ref="A2:K2"/>
    <mergeCell ref="A3:K3"/>
    <mergeCell ref="A5:A7"/>
    <mergeCell ref="B5:D5"/>
    <mergeCell ref="E5:G5"/>
    <mergeCell ref="H5:J5"/>
    <mergeCell ref="K5:K7"/>
  </mergeCells>
  <printOptions horizontalCentered="1" verticalCentered="1"/>
  <pageMargins left="0" right="0" top="0" bottom="0" header="0" footer="0"/>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R16"/>
  <sheetViews>
    <sheetView rightToLeft="1" view="pageBreakPreview" zoomScale="90" zoomScaleSheetLayoutView="90" zoomScalePageLayoutView="0" workbookViewId="0" topLeftCell="A1">
      <selection activeCell="F12" sqref="F12"/>
    </sheetView>
  </sheetViews>
  <sheetFormatPr defaultColWidth="11.421875" defaultRowHeight="12.75"/>
  <cols>
    <col min="1" max="1" width="9.421875" style="1" customWidth="1"/>
    <col min="2" max="2" width="9.7109375" style="1" customWidth="1"/>
    <col min="3" max="3" width="11.421875" style="1" customWidth="1"/>
    <col min="4" max="4" width="10.7109375" style="1" customWidth="1"/>
    <col min="5" max="6" width="11.421875" style="1" customWidth="1"/>
    <col min="7" max="11" width="10.7109375" style="1" customWidth="1"/>
    <col min="12" max="12" width="11.421875" style="1" customWidth="1"/>
    <col min="13" max="13" width="12.140625" style="1" bestFit="1" customWidth="1"/>
    <col min="14" max="14" width="11.140625" style="1" customWidth="1"/>
    <col min="15" max="15" width="12.00390625" style="1" customWidth="1"/>
    <col min="16" max="16" width="9.421875" style="1" bestFit="1" customWidth="1"/>
    <col min="17" max="17" width="10.8515625" style="1" bestFit="1" customWidth="1"/>
    <col min="18" max="16384" width="11.421875" style="1" customWidth="1"/>
  </cols>
  <sheetData>
    <row r="1" spans="1:15" s="2" customFormat="1" ht="20.25">
      <c r="A1" s="271" t="s">
        <v>194</v>
      </c>
      <c r="B1" s="271"/>
      <c r="C1" s="271"/>
      <c r="D1" s="271"/>
      <c r="E1" s="271"/>
      <c r="F1" s="271"/>
      <c r="G1" s="271"/>
      <c r="H1" s="271"/>
      <c r="I1" s="271"/>
      <c r="J1" s="271"/>
      <c r="K1" s="271"/>
      <c r="L1" s="271"/>
      <c r="M1" s="271"/>
      <c r="N1" s="271"/>
      <c r="O1" s="271"/>
    </row>
    <row r="2" spans="1:15" s="2" customFormat="1" ht="36.75" customHeight="1">
      <c r="A2" s="272" t="s">
        <v>232</v>
      </c>
      <c r="B2" s="272"/>
      <c r="C2" s="272"/>
      <c r="D2" s="272"/>
      <c r="E2" s="272"/>
      <c r="F2" s="272"/>
      <c r="G2" s="272"/>
      <c r="H2" s="272"/>
      <c r="I2" s="272"/>
      <c r="J2" s="272"/>
      <c r="K2" s="272"/>
      <c r="L2" s="272"/>
      <c r="M2" s="272"/>
      <c r="N2" s="272"/>
      <c r="O2" s="272"/>
    </row>
    <row r="3" spans="1:15" s="2" customFormat="1" ht="17.25">
      <c r="A3" s="278">
        <v>2021</v>
      </c>
      <c r="B3" s="278"/>
      <c r="C3" s="278"/>
      <c r="D3" s="278"/>
      <c r="E3" s="278"/>
      <c r="F3" s="278"/>
      <c r="G3" s="278"/>
      <c r="H3" s="278"/>
      <c r="I3" s="278"/>
      <c r="J3" s="278"/>
      <c r="K3" s="278"/>
      <c r="L3" s="278"/>
      <c r="M3" s="278"/>
      <c r="N3" s="278"/>
      <c r="O3" s="278"/>
    </row>
    <row r="4" spans="1:15" s="2" customFormat="1" ht="15.75">
      <c r="A4" s="234" t="s">
        <v>59</v>
      </c>
      <c r="B4" s="178"/>
      <c r="C4" s="178"/>
      <c r="D4" s="179"/>
      <c r="E4" s="179"/>
      <c r="F4" s="179"/>
      <c r="G4" s="179"/>
      <c r="H4" s="179"/>
      <c r="I4" s="179"/>
      <c r="J4" s="179"/>
      <c r="K4" s="179"/>
      <c r="L4" s="179"/>
      <c r="M4" s="179"/>
      <c r="N4" s="179"/>
      <c r="O4" s="177" t="s">
        <v>293</v>
      </c>
    </row>
    <row r="5" spans="1:15" s="2" customFormat="1" ht="34.5" customHeight="1" thickBot="1">
      <c r="A5" s="282" t="s">
        <v>105</v>
      </c>
      <c r="B5" s="276" t="s">
        <v>196</v>
      </c>
      <c r="C5" s="275" t="s">
        <v>252</v>
      </c>
      <c r="D5" s="275"/>
      <c r="E5" s="275"/>
      <c r="F5" s="275"/>
      <c r="G5" s="275" t="s">
        <v>253</v>
      </c>
      <c r="H5" s="275"/>
      <c r="I5" s="275"/>
      <c r="J5" s="275"/>
      <c r="K5" s="275"/>
      <c r="L5" s="275"/>
      <c r="M5" s="273" t="s">
        <v>255</v>
      </c>
      <c r="N5" s="273" t="s">
        <v>188</v>
      </c>
      <c r="O5" s="287" t="s">
        <v>51</v>
      </c>
    </row>
    <row r="6" spans="1:15" ht="93.75" customHeight="1">
      <c r="A6" s="283"/>
      <c r="B6" s="277"/>
      <c r="C6" s="53" t="s">
        <v>263</v>
      </c>
      <c r="D6" s="53" t="s">
        <v>262</v>
      </c>
      <c r="E6" s="53" t="s">
        <v>261</v>
      </c>
      <c r="F6" s="53" t="s">
        <v>256</v>
      </c>
      <c r="G6" s="53" t="s">
        <v>260</v>
      </c>
      <c r="H6" s="53" t="s">
        <v>259</v>
      </c>
      <c r="I6" s="53" t="s">
        <v>254</v>
      </c>
      <c r="J6" s="53" t="s">
        <v>258</v>
      </c>
      <c r="K6" s="53" t="s">
        <v>257</v>
      </c>
      <c r="L6" s="53" t="s">
        <v>256</v>
      </c>
      <c r="M6" s="274"/>
      <c r="N6" s="274"/>
      <c r="O6" s="288"/>
    </row>
    <row r="7" spans="1:18" ht="24.75" customHeight="1" thickBot="1">
      <c r="A7" s="284" t="s">
        <v>106</v>
      </c>
      <c r="B7" s="153" t="s">
        <v>103</v>
      </c>
      <c r="C7" s="101">
        <v>70247</v>
      </c>
      <c r="D7" s="101">
        <v>64</v>
      </c>
      <c r="E7" s="101">
        <v>67</v>
      </c>
      <c r="F7" s="58">
        <f>SUM(C7:E7)</f>
        <v>70378</v>
      </c>
      <c r="G7" s="101">
        <v>0</v>
      </c>
      <c r="H7" s="101">
        <v>20855</v>
      </c>
      <c r="I7" s="101">
        <v>1381</v>
      </c>
      <c r="J7" s="101">
        <v>11220</v>
      </c>
      <c r="K7" s="101">
        <v>1714</v>
      </c>
      <c r="L7" s="58">
        <f>SUM(G7:K7)</f>
        <v>35170</v>
      </c>
      <c r="M7" s="58">
        <f>L7+F7</f>
        <v>105548</v>
      </c>
      <c r="N7" s="154" t="s">
        <v>102</v>
      </c>
      <c r="O7" s="289" t="s">
        <v>80</v>
      </c>
      <c r="P7" s="203"/>
      <c r="Q7" s="44"/>
      <c r="R7" s="88"/>
    </row>
    <row r="8" spans="1:18" ht="24.75" customHeight="1">
      <c r="A8" s="285"/>
      <c r="B8" s="155" t="s">
        <v>104</v>
      </c>
      <c r="C8" s="102">
        <v>45191</v>
      </c>
      <c r="D8" s="102">
        <v>296</v>
      </c>
      <c r="E8" s="102">
        <v>0</v>
      </c>
      <c r="F8" s="59">
        <f>SUM(C8:E8)</f>
        <v>45487</v>
      </c>
      <c r="G8" s="102">
        <v>25887</v>
      </c>
      <c r="H8" s="102">
        <v>27880</v>
      </c>
      <c r="I8" s="102">
        <v>1119</v>
      </c>
      <c r="J8" s="102">
        <v>6917</v>
      </c>
      <c r="K8" s="102">
        <v>961</v>
      </c>
      <c r="L8" s="59">
        <f>SUM(G8:K8)</f>
        <v>62764</v>
      </c>
      <c r="M8" s="59">
        <f>L8+F8</f>
        <v>108251</v>
      </c>
      <c r="N8" s="156" t="s">
        <v>101</v>
      </c>
      <c r="O8" s="290"/>
      <c r="P8" s="203"/>
      <c r="Q8" s="44"/>
      <c r="R8" s="88"/>
    </row>
    <row r="9" spans="1:18" s="23" customFormat="1" ht="24.75" customHeight="1">
      <c r="A9" s="286"/>
      <c r="B9" s="157" t="s">
        <v>99</v>
      </c>
      <c r="C9" s="158">
        <f>C7+C8</f>
        <v>115438</v>
      </c>
      <c r="D9" s="158">
        <f aca="true" t="shared" si="0" ref="D9:J9">D7+D8</f>
        <v>360</v>
      </c>
      <c r="E9" s="158">
        <f t="shared" si="0"/>
        <v>67</v>
      </c>
      <c r="F9" s="158">
        <f t="shared" si="0"/>
        <v>115865</v>
      </c>
      <c r="G9" s="158">
        <f t="shared" si="0"/>
        <v>25887</v>
      </c>
      <c r="H9" s="158">
        <f t="shared" si="0"/>
        <v>48735</v>
      </c>
      <c r="I9" s="158">
        <f t="shared" si="0"/>
        <v>2500</v>
      </c>
      <c r="J9" s="158">
        <f t="shared" si="0"/>
        <v>18137</v>
      </c>
      <c r="K9" s="158">
        <f>K7+K8</f>
        <v>2675</v>
      </c>
      <c r="L9" s="158">
        <f>L7+L8</f>
        <v>97934</v>
      </c>
      <c r="M9" s="158">
        <f>M7+M8</f>
        <v>213799</v>
      </c>
      <c r="N9" s="159" t="s">
        <v>100</v>
      </c>
      <c r="O9" s="291"/>
      <c r="P9" s="203"/>
      <c r="Q9" s="44"/>
      <c r="R9" s="88"/>
    </row>
    <row r="10" spans="1:18" ht="24.75" customHeight="1" thickBot="1">
      <c r="A10" s="279" t="s">
        <v>107</v>
      </c>
      <c r="B10" s="160" t="s">
        <v>103</v>
      </c>
      <c r="C10" s="161">
        <v>1643097</v>
      </c>
      <c r="D10" s="161">
        <v>1028</v>
      </c>
      <c r="E10" s="161">
        <v>186</v>
      </c>
      <c r="F10" s="162">
        <f>SUM(C10:E10)</f>
        <v>1644311</v>
      </c>
      <c r="G10" s="161">
        <v>0</v>
      </c>
      <c r="H10" s="161">
        <v>42085</v>
      </c>
      <c r="I10" s="161">
        <v>632</v>
      </c>
      <c r="J10" s="161">
        <v>0</v>
      </c>
      <c r="K10" s="161">
        <v>4270</v>
      </c>
      <c r="L10" s="162">
        <f>SUM(G10:K10)</f>
        <v>46987</v>
      </c>
      <c r="M10" s="162">
        <f>L10+F10</f>
        <v>1691298</v>
      </c>
      <c r="N10" s="163" t="s">
        <v>102</v>
      </c>
      <c r="O10" s="292" t="s">
        <v>81</v>
      </c>
      <c r="P10" s="203"/>
      <c r="Q10" s="44"/>
      <c r="R10" s="88"/>
    </row>
    <row r="11" spans="1:18" ht="24.75" customHeight="1">
      <c r="A11" s="280"/>
      <c r="B11" s="164" t="s">
        <v>104</v>
      </c>
      <c r="C11" s="165">
        <v>262632</v>
      </c>
      <c r="D11" s="165">
        <v>945</v>
      </c>
      <c r="E11" s="165">
        <v>164</v>
      </c>
      <c r="F11" s="166">
        <f>SUM(C11:E11)</f>
        <v>263741</v>
      </c>
      <c r="G11" s="165">
        <v>103198</v>
      </c>
      <c r="H11" s="165">
        <v>39619</v>
      </c>
      <c r="I11" s="165">
        <v>1082</v>
      </c>
      <c r="J11" s="165">
        <v>0</v>
      </c>
      <c r="K11" s="165">
        <v>2926</v>
      </c>
      <c r="L11" s="166">
        <f>SUM(G11:K11)</f>
        <v>146825</v>
      </c>
      <c r="M11" s="166">
        <f>L11+F11</f>
        <v>410566</v>
      </c>
      <c r="N11" s="167" t="s">
        <v>101</v>
      </c>
      <c r="O11" s="293"/>
      <c r="P11" s="203"/>
      <c r="Q11" s="44"/>
      <c r="R11" s="88"/>
    </row>
    <row r="12" spans="1:18" s="23" customFormat="1" ht="24.75" customHeight="1">
      <c r="A12" s="281"/>
      <c r="B12" s="168" t="s">
        <v>99</v>
      </c>
      <c r="C12" s="169">
        <f>C10+C11</f>
        <v>1905729</v>
      </c>
      <c r="D12" s="169">
        <f aca="true" t="shared" si="1" ref="D12:L12">D10+D11</f>
        <v>1973</v>
      </c>
      <c r="E12" s="169">
        <f t="shared" si="1"/>
        <v>350</v>
      </c>
      <c r="F12" s="169">
        <f t="shared" si="1"/>
        <v>1908052</v>
      </c>
      <c r="G12" s="169">
        <f t="shared" si="1"/>
        <v>103198</v>
      </c>
      <c r="H12" s="169">
        <f t="shared" si="1"/>
        <v>81704</v>
      </c>
      <c r="I12" s="169">
        <f t="shared" si="1"/>
        <v>1714</v>
      </c>
      <c r="J12" s="169">
        <f t="shared" si="1"/>
        <v>0</v>
      </c>
      <c r="K12" s="169">
        <f t="shared" si="1"/>
        <v>7196</v>
      </c>
      <c r="L12" s="169">
        <f t="shared" si="1"/>
        <v>193812</v>
      </c>
      <c r="M12" s="169">
        <f>M10+M11</f>
        <v>2101864</v>
      </c>
      <c r="N12" s="170" t="s">
        <v>100</v>
      </c>
      <c r="O12" s="294"/>
      <c r="P12" s="203"/>
      <c r="Q12" s="44"/>
      <c r="R12" s="88"/>
    </row>
    <row r="13" spans="1:18" s="4" customFormat="1" ht="24.75" customHeight="1" thickBot="1">
      <c r="A13" s="284" t="s">
        <v>99</v>
      </c>
      <c r="B13" s="171" t="s">
        <v>103</v>
      </c>
      <c r="C13" s="100">
        <f aca="true" t="shared" si="2" ref="C13:M15">C7+C10</f>
        <v>1713344</v>
      </c>
      <c r="D13" s="100">
        <f t="shared" si="2"/>
        <v>1092</v>
      </c>
      <c r="E13" s="100">
        <f>E7+E10</f>
        <v>253</v>
      </c>
      <c r="F13" s="57">
        <f t="shared" si="2"/>
        <v>1714689</v>
      </c>
      <c r="G13" s="100">
        <f t="shared" si="2"/>
        <v>0</v>
      </c>
      <c r="H13" s="100">
        <f t="shared" si="2"/>
        <v>62940</v>
      </c>
      <c r="I13" s="100">
        <f t="shared" si="2"/>
        <v>2013</v>
      </c>
      <c r="J13" s="100">
        <f t="shared" si="2"/>
        <v>11220</v>
      </c>
      <c r="K13" s="100">
        <f t="shared" si="2"/>
        <v>5984</v>
      </c>
      <c r="L13" s="57">
        <f>L7+L10</f>
        <v>82157</v>
      </c>
      <c r="M13" s="57">
        <f>M7+M10</f>
        <v>1796846</v>
      </c>
      <c r="N13" s="172" t="s">
        <v>102</v>
      </c>
      <c r="O13" s="289" t="s">
        <v>100</v>
      </c>
      <c r="P13" s="203"/>
      <c r="Q13" s="44"/>
      <c r="R13" s="88"/>
    </row>
    <row r="14" spans="1:18" s="4" customFormat="1" ht="24.75" customHeight="1">
      <c r="A14" s="285"/>
      <c r="B14" s="155" t="s">
        <v>104</v>
      </c>
      <c r="C14" s="102">
        <f t="shared" si="2"/>
        <v>307823</v>
      </c>
      <c r="D14" s="102">
        <f t="shared" si="2"/>
        <v>1241</v>
      </c>
      <c r="E14" s="102">
        <f>E8+E11</f>
        <v>164</v>
      </c>
      <c r="F14" s="59">
        <f t="shared" si="2"/>
        <v>309228</v>
      </c>
      <c r="G14" s="102">
        <f t="shared" si="2"/>
        <v>129085</v>
      </c>
      <c r="H14" s="102">
        <f t="shared" si="2"/>
        <v>67499</v>
      </c>
      <c r="I14" s="102">
        <f t="shared" si="2"/>
        <v>2201</v>
      </c>
      <c r="J14" s="102">
        <f t="shared" si="2"/>
        <v>6917</v>
      </c>
      <c r="K14" s="102">
        <f t="shared" si="2"/>
        <v>3887</v>
      </c>
      <c r="L14" s="59">
        <f>L8+L11</f>
        <v>209589</v>
      </c>
      <c r="M14" s="59">
        <f t="shared" si="2"/>
        <v>518817</v>
      </c>
      <c r="N14" s="156" t="s">
        <v>101</v>
      </c>
      <c r="O14" s="290"/>
      <c r="P14" s="203"/>
      <c r="Q14" s="44"/>
      <c r="R14" s="88"/>
    </row>
    <row r="15" spans="1:18" s="4" customFormat="1" ht="24.75" customHeight="1">
      <c r="A15" s="286"/>
      <c r="B15" s="157" t="s">
        <v>99</v>
      </c>
      <c r="C15" s="158">
        <f t="shared" si="2"/>
        <v>2021167</v>
      </c>
      <c r="D15" s="158">
        <f t="shared" si="2"/>
        <v>2333</v>
      </c>
      <c r="E15" s="158">
        <f t="shared" si="2"/>
        <v>417</v>
      </c>
      <c r="F15" s="158">
        <f t="shared" si="2"/>
        <v>2023917</v>
      </c>
      <c r="G15" s="158">
        <f t="shared" si="2"/>
        <v>129085</v>
      </c>
      <c r="H15" s="158">
        <f t="shared" si="2"/>
        <v>130439</v>
      </c>
      <c r="I15" s="158">
        <f t="shared" si="2"/>
        <v>4214</v>
      </c>
      <c r="J15" s="158">
        <f t="shared" si="2"/>
        <v>18137</v>
      </c>
      <c r="K15" s="158">
        <f t="shared" si="2"/>
        <v>9871</v>
      </c>
      <c r="L15" s="158">
        <f t="shared" si="2"/>
        <v>291746</v>
      </c>
      <c r="M15" s="158">
        <f t="shared" si="2"/>
        <v>2315663</v>
      </c>
      <c r="N15" s="159" t="s">
        <v>100</v>
      </c>
      <c r="O15" s="291"/>
      <c r="P15" s="203"/>
      <c r="Q15" s="44"/>
      <c r="R15" s="88"/>
    </row>
    <row r="16" ht="12.75">
      <c r="R16" s="88"/>
    </row>
  </sheetData>
  <sheetProtection/>
  <mergeCells count="16">
    <mergeCell ref="A10:A12"/>
    <mergeCell ref="A5:A6"/>
    <mergeCell ref="A13:A15"/>
    <mergeCell ref="N5:N6"/>
    <mergeCell ref="O5:O6"/>
    <mergeCell ref="O13:O15"/>
    <mergeCell ref="O7:O9"/>
    <mergeCell ref="O10:O12"/>
    <mergeCell ref="A7:A9"/>
    <mergeCell ref="A1:O1"/>
    <mergeCell ref="A2:O2"/>
    <mergeCell ref="M5:M6"/>
    <mergeCell ref="C5:F5"/>
    <mergeCell ref="G5:L5"/>
    <mergeCell ref="B5:B6"/>
    <mergeCell ref="A3:O3"/>
  </mergeCells>
  <printOptions horizontalCentered="1" verticalCentered="1"/>
  <pageMargins left="0" right="0" top="0" bottom="0" header="0" footer="0"/>
  <pageSetup horizontalDpi="600" verticalDpi="600" orientation="landscape" paperSize="9" scale="84" r:id="rId2"/>
  <drawing r:id="rId1"/>
</worksheet>
</file>

<file path=xl/worksheets/sheet4.xml><?xml version="1.0" encoding="utf-8"?>
<worksheet xmlns="http://schemas.openxmlformats.org/spreadsheetml/2006/main" xmlns:r="http://schemas.openxmlformats.org/officeDocument/2006/relationships">
  <dimension ref="A1:R15"/>
  <sheetViews>
    <sheetView rightToLeft="1" view="pageBreakPreview" zoomScaleSheetLayoutView="100" zoomScalePageLayoutView="0" workbookViewId="0" topLeftCell="A1">
      <selection activeCell="A18" sqref="A18"/>
    </sheetView>
  </sheetViews>
  <sheetFormatPr defaultColWidth="11.421875" defaultRowHeight="12.75"/>
  <cols>
    <col min="1" max="1" width="25.7109375" style="19" customWidth="1"/>
    <col min="2" max="3" width="8.8515625" style="19" bestFit="1" customWidth="1"/>
    <col min="4" max="4" width="10.00390625" style="19" bestFit="1" customWidth="1"/>
    <col min="5" max="5" width="11.57421875" style="19" bestFit="1" customWidth="1"/>
    <col min="6" max="6" width="10.00390625" style="19" bestFit="1" customWidth="1"/>
    <col min="7" max="8" width="11.57421875" style="19" bestFit="1" customWidth="1"/>
    <col min="9" max="9" width="10.57421875" style="19" bestFit="1" customWidth="1"/>
    <col min="10" max="10" width="12.140625" style="19" bestFit="1" customWidth="1"/>
    <col min="11" max="11" width="25.7109375" style="19" customWidth="1"/>
    <col min="12" max="16384" width="11.421875" style="19" customWidth="1"/>
  </cols>
  <sheetData>
    <row r="1" spans="1:18" s="15" customFormat="1" ht="19.5" customHeight="1">
      <c r="A1" s="299" t="s">
        <v>231</v>
      </c>
      <c r="B1" s="299"/>
      <c r="C1" s="299"/>
      <c r="D1" s="299"/>
      <c r="E1" s="299"/>
      <c r="F1" s="299"/>
      <c r="G1" s="299"/>
      <c r="H1" s="299"/>
      <c r="I1" s="299"/>
      <c r="J1" s="299"/>
      <c r="K1" s="299"/>
      <c r="L1" s="14"/>
      <c r="M1" s="14"/>
      <c r="N1" s="14"/>
      <c r="O1" s="14"/>
      <c r="P1" s="14"/>
      <c r="Q1" s="14"/>
      <c r="R1" s="14"/>
    </row>
    <row r="2" spans="1:18" s="17" customFormat="1" ht="33" customHeight="1">
      <c r="A2" s="272" t="s">
        <v>233</v>
      </c>
      <c r="B2" s="272"/>
      <c r="C2" s="272"/>
      <c r="D2" s="272"/>
      <c r="E2" s="272"/>
      <c r="F2" s="272"/>
      <c r="G2" s="272"/>
      <c r="H2" s="272"/>
      <c r="I2" s="272"/>
      <c r="J2" s="272"/>
      <c r="K2" s="272"/>
      <c r="L2" s="16"/>
      <c r="M2" s="16"/>
      <c r="N2" s="16"/>
      <c r="O2" s="16"/>
      <c r="P2" s="16"/>
      <c r="Q2" s="16"/>
      <c r="R2" s="16"/>
    </row>
    <row r="3" spans="1:18" s="17" customFormat="1" ht="15.75">
      <c r="A3" s="272">
        <v>2021</v>
      </c>
      <c r="B3" s="272"/>
      <c r="C3" s="272"/>
      <c r="D3" s="272"/>
      <c r="E3" s="272"/>
      <c r="F3" s="272"/>
      <c r="G3" s="272"/>
      <c r="H3" s="272"/>
      <c r="I3" s="272"/>
      <c r="J3" s="272"/>
      <c r="K3" s="272"/>
      <c r="L3" s="16"/>
      <c r="M3" s="16"/>
      <c r="N3" s="16"/>
      <c r="O3" s="16"/>
      <c r="P3" s="16"/>
      <c r="Q3" s="16"/>
      <c r="R3" s="16"/>
    </row>
    <row r="4" spans="1:18" s="12" customFormat="1" ht="15.75">
      <c r="A4" s="181" t="s">
        <v>58</v>
      </c>
      <c r="B4" s="180"/>
      <c r="C4" s="180"/>
      <c r="D4" s="180"/>
      <c r="E4" s="180"/>
      <c r="F4" s="180"/>
      <c r="G4" s="180"/>
      <c r="H4" s="180"/>
      <c r="I4" s="180"/>
      <c r="J4" s="180"/>
      <c r="K4" s="180" t="s">
        <v>292</v>
      </c>
      <c r="L4" s="3"/>
      <c r="M4" s="3"/>
      <c r="N4" s="3"/>
      <c r="O4" s="3"/>
      <c r="P4" s="3"/>
      <c r="Q4" s="3"/>
      <c r="R4" s="3"/>
    </row>
    <row r="5" spans="1:15" s="21" customFormat="1" ht="31.5" customHeight="1">
      <c r="A5" s="300" t="s">
        <v>11</v>
      </c>
      <c r="B5" s="295" t="s">
        <v>264</v>
      </c>
      <c r="C5" s="295"/>
      <c r="D5" s="295"/>
      <c r="E5" s="295" t="s">
        <v>265</v>
      </c>
      <c r="F5" s="295"/>
      <c r="G5" s="295"/>
      <c r="H5" s="295" t="s">
        <v>266</v>
      </c>
      <c r="I5" s="295"/>
      <c r="J5" s="295"/>
      <c r="K5" s="296" t="s">
        <v>82</v>
      </c>
      <c r="L5" s="20"/>
      <c r="M5" s="20"/>
      <c r="N5" s="20"/>
      <c r="O5" s="20"/>
    </row>
    <row r="6" spans="1:15" ht="15.75" customHeight="1">
      <c r="A6" s="301"/>
      <c r="B6" s="116" t="s">
        <v>103</v>
      </c>
      <c r="C6" s="116" t="s">
        <v>104</v>
      </c>
      <c r="D6" s="116" t="s">
        <v>99</v>
      </c>
      <c r="E6" s="116" t="s">
        <v>103</v>
      </c>
      <c r="F6" s="116" t="s">
        <v>104</v>
      </c>
      <c r="G6" s="116" t="s">
        <v>99</v>
      </c>
      <c r="H6" s="116" t="s">
        <v>103</v>
      </c>
      <c r="I6" s="116" t="s">
        <v>104</v>
      </c>
      <c r="J6" s="116" t="s">
        <v>99</v>
      </c>
      <c r="K6" s="297"/>
      <c r="L6" s="18"/>
      <c r="M6" s="18"/>
      <c r="N6" s="18"/>
      <c r="O6" s="18"/>
    </row>
    <row r="7" spans="1:15" ht="15" customHeight="1">
      <c r="A7" s="302"/>
      <c r="B7" s="55" t="s">
        <v>102</v>
      </c>
      <c r="C7" s="55" t="s">
        <v>101</v>
      </c>
      <c r="D7" s="111" t="s">
        <v>100</v>
      </c>
      <c r="E7" s="55" t="s">
        <v>102</v>
      </c>
      <c r="F7" s="55" t="s">
        <v>101</v>
      </c>
      <c r="G7" s="111" t="s">
        <v>100</v>
      </c>
      <c r="H7" s="174" t="s">
        <v>102</v>
      </c>
      <c r="I7" s="174" t="s">
        <v>101</v>
      </c>
      <c r="J7" s="111" t="s">
        <v>100</v>
      </c>
      <c r="K7" s="298"/>
      <c r="L7" s="18"/>
      <c r="M7" s="18"/>
      <c r="N7" s="18"/>
      <c r="O7" s="18"/>
    </row>
    <row r="8" spans="1:15" ht="34.5" customHeight="1" thickBot="1">
      <c r="A8" s="34" t="s">
        <v>13</v>
      </c>
      <c r="B8" s="60">
        <v>2748</v>
      </c>
      <c r="C8" s="60">
        <v>147</v>
      </c>
      <c r="D8" s="64">
        <f>B8+C8</f>
        <v>2895</v>
      </c>
      <c r="E8" s="60">
        <v>3287</v>
      </c>
      <c r="F8" s="60">
        <v>305</v>
      </c>
      <c r="G8" s="81">
        <f>E8+F8</f>
        <v>3592</v>
      </c>
      <c r="H8" s="81">
        <f aca="true" t="shared" si="0" ref="H8:I10">B8+E8</f>
        <v>6035</v>
      </c>
      <c r="I8" s="65">
        <f t="shared" si="0"/>
        <v>452</v>
      </c>
      <c r="J8" s="66">
        <f>H8+I8</f>
        <v>6487</v>
      </c>
      <c r="K8" s="104" t="s">
        <v>12</v>
      </c>
      <c r="L8" s="18"/>
      <c r="M8" s="18"/>
      <c r="N8" s="18"/>
      <c r="O8" s="18"/>
    </row>
    <row r="9" spans="1:15" ht="34.5" customHeight="1" thickBot="1">
      <c r="A9" s="35" t="s">
        <v>15</v>
      </c>
      <c r="B9" s="61">
        <v>82</v>
      </c>
      <c r="C9" s="61">
        <v>0</v>
      </c>
      <c r="D9" s="67">
        <f>B9+C9</f>
        <v>82</v>
      </c>
      <c r="E9" s="61">
        <v>898</v>
      </c>
      <c r="F9" s="61">
        <v>0</v>
      </c>
      <c r="G9" s="80">
        <f>E9+F9</f>
        <v>898</v>
      </c>
      <c r="H9" s="80">
        <f t="shared" si="0"/>
        <v>980</v>
      </c>
      <c r="I9" s="68">
        <f t="shared" si="0"/>
        <v>0</v>
      </c>
      <c r="J9" s="68">
        <f>H9+I9</f>
        <v>980</v>
      </c>
      <c r="K9" s="105" t="s">
        <v>14</v>
      </c>
      <c r="L9" s="18"/>
      <c r="M9" s="18"/>
      <c r="N9" s="18"/>
      <c r="O9" s="18"/>
    </row>
    <row r="10" spans="1:15" ht="34.5" customHeight="1">
      <c r="A10" s="182" t="s">
        <v>17</v>
      </c>
      <c r="B10" s="62">
        <v>67484</v>
      </c>
      <c r="C10" s="62">
        <v>45044</v>
      </c>
      <c r="D10" s="85">
        <f>B10+C10</f>
        <v>112528</v>
      </c>
      <c r="E10" s="62">
        <v>1639098</v>
      </c>
      <c r="F10" s="62">
        <v>262491</v>
      </c>
      <c r="G10" s="183">
        <f>E10+F10</f>
        <v>1901589</v>
      </c>
      <c r="H10" s="183">
        <f t="shared" si="0"/>
        <v>1706582</v>
      </c>
      <c r="I10" s="103">
        <f t="shared" si="0"/>
        <v>307535</v>
      </c>
      <c r="J10" s="103">
        <f>H10+I10</f>
        <v>2014117</v>
      </c>
      <c r="K10" s="110" t="s">
        <v>16</v>
      </c>
      <c r="L10" s="18"/>
      <c r="M10" s="18"/>
      <c r="N10" s="18"/>
      <c r="O10" s="18"/>
    </row>
    <row r="11" spans="1:15" s="4" customFormat="1" ht="30" customHeight="1">
      <c r="A11" s="38" t="s">
        <v>99</v>
      </c>
      <c r="B11" s="63">
        <f aca="true" t="shared" si="1" ref="B11:I11">SUM(B8:B10)</f>
        <v>70314</v>
      </c>
      <c r="C11" s="63">
        <f t="shared" si="1"/>
        <v>45191</v>
      </c>
      <c r="D11" s="63">
        <f t="shared" si="1"/>
        <v>115505</v>
      </c>
      <c r="E11" s="63">
        <f t="shared" si="1"/>
        <v>1643283</v>
      </c>
      <c r="F11" s="63">
        <f t="shared" si="1"/>
        <v>262796</v>
      </c>
      <c r="G11" s="86">
        <f t="shared" si="1"/>
        <v>1906079</v>
      </c>
      <c r="H11" s="86">
        <f t="shared" si="1"/>
        <v>1713597</v>
      </c>
      <c r="I11" s="76">
        <f t="shared" si="1"/>
        <v>307987</v>
      </c>
      <c r="J11" s="76">
        <f>SUM(J8:J10)</f>
        <v>2021584</v>
      </c>
      <c r="K11" s="109" t="s">
        <v>100</v>
      </c>
      <c r="L11" s="11"/>
      <c r="M11" s="11"/>
      <c r="N11" s="11"/>
      <c r="O11" s="11"/>
    </row>
    <row r="12" spans="1:18" ht="12.75">
      <c r="A12" s="19" t="s">
        <v>57</v>
      </c>
      <c r="B12" s="18"/>
      <c r="C12" s="18"/>
      <c r="D12" s="18"/>
      <c r="E12" s="18"/>
      <c r="F12" s="18"/>
      <c r="G12" s="18"/>
      <c r="H12" s="18"/>
      <c r="I12" s="18"/>
      <c r="J12" s="18"/>
      <c r="K12" s="19" t="s">
        <v>83</v>
      </c>
      <c r="L12" s="18"/>
      <c r="N12" s="18"/>
      <c r="O12" s="18"/>
      <c r="P12" s="18"/>
      <c r="Q12" s="18"/>
      <c r="R12" s="18"/>
    </row>
    <row r="13" spans="1:18" ht="12.75">
      <c r="A13" s="18"/>
      <c r="B13" s="18"/>
      <c r="C13" s="18"/>
      <c r="D13" s="18"/>
      <c r="E13" s="18"/>
      <c r="F13" s="18"/>
      <c r="G13" s="18"/>
      <c r="H13" s="18"/>
      <c r="I13" s="18"/>
      <c r="J13" s="18"/>
      <c r="K13" s="18"/>
      <c r="L13" s="18"/>
      <c r="M13" s="18"/>
      <c r="N13" s="18"/>
      <c r="O13" s="18"/>
      <c r="P13" s="18"/>
      <c r="Q13" s="18"/>
      <c r="R13" s="18"/>
    </row>
    <row r="14" spans="1:18" ht="12.75" customHeight="1">
      <c r="A14" s="18"/>
      <c r="B14" s="18"/>
      <c r="C14" s="18"/>
      <c r="D14" s="18"/>
      <c r="E14" s="18"/>
      <c r="F14" s="18"/>
      <c r="G14" s="18"/>
      <c r="H14" s="18"/>
      <c r="I14" s="18"/>
      <c r="J14" s="18"/>
      <c r="K14" s="18"/>
      <c r="L14" s="18"/>
      <c r="M14" s="18"/>
      <c r="O14" s="18"/>
      <c r="P14" s="18"/>
      <c r="Q14" s="18"/>
      <c r="R14" s="18"/>
    </row>
    <row r="15" spans="1:18" ht="12.75">
      <c r="A15" s="18"/>
      <c r="B15" s="18"/>
      <c r="C15" s="18"/>
      <c r="D15" s="18"/>
      <c r="E15" s="18"/>
      <c r="F15" s="18"/>
      <c r="G15" s="18"/>
      <c r="H15" s="18"/>
      <c r="I15" s="18"/>
      <c r="J15" s="18"/>
      <c r="K15" s="18"/>
      <c r="L15" s="18"/>
      <c r="M15" s="18"/>
      <c r="N15" s="18"/>
      <c r="O15" s="18"/>
      <c r="P15" s="18"/>
      <c r="Q15" s="18"/>
      <c r="R15" s="18"/>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dimension ref="A1:R32"/>
  <sheetViews>
    <sheetView rightToLeft="1" view="pageBreakPreview" zoomScale="90" zoomScaleSheetLayoutView="90" zoomScalePageLayoutView="0" workbookViewId="0" topLeftCell="A3">
      <selection activeCell="H14" sqref="H14"/>
    </sheetView>
  </sheetViews>
  <sheetFormatPr defaultColWidth="11.421875" defaultRowHeight="12.75"/>
  <cols>
    <col min="1" max="1" width="25.7109375" style="19" customWidth="1"/>
    <col min="2" max="2" width="9.8515625" style="19" bestFit="1" customWidth="1"/>
    <col min="3" max="3" width="11.00390625" style="19" bestFit="1" customWidth="1"/>
    <col min="4" max="4" width="10.00390625" style="19" bestFit="1" customWidth="1"/>
    <col min="5" max="5" width="11.57421875" style="19" bestFit="1" customWidth="1"/>
    <col min="6" max="6" width="10.00390625" style="19" bestFit="1" customWidth="1"/>
    <col min="7" max="8" width="11.57421875" style="19" bestFit="1" customWidth="1"/>
    <col min="9" max="9" width="10.421875" style="19" bestFit="1" customWidth="1"/>
    <col min="10" max="10" width="12.00390625" style="19" bestFit="1" customWidth="1"/>
    <col min="11" max="11" width="25.7109375" style="19" customWidth="1"/>
    <col min="12" max="16384" width="11.421875" style="19" customWidth="1"/>
  </cols>
  <sheetData>
    <row r="1" spans="1:18" s="15" customFormat="1" ht="18">
      <c r="A1" s="299" t="s">
        <v>230</v>
      </c>
      <c r="B1" s="299"/>
      <c r="C1" s="299"/>
      <c r="D1" s="299"/>
      <c r="E1" s="299"/>
      <c r="F1" s="299"/>
      <c r="G1" s="299"/>
      <c r="H1" s="299"/>
      <c r="I1" s="299"/>
      <c r="J1" s="299"/>
      <c r="K1" s="299"/>
      <c r="L1" s="14"/>
      <c r="M1" s="14"/>
      <c r="N1" s="14"/>
      <c r="O1" s="14"/>
      <c r="P1" s="14"/>
      <c r="Q1" s="14"/>
      <c r="R1" s="14"/>
    </row>
    <row r="2" spans="1:18" s="17" customFormat="1" ht="33" customHeight="1">
      <c r="A2" s="272" t="s">
        <v>234</v>
      </c>
      <c r="B2" s="272"/>
      <c r="C2" s="272"/>
      <c r="D2" s="272"/>
      <c r="E2" s="272"/>
      <c r="F2" s="272"/>
      <c r="G2" s="272"/>
      <c r="H2" s="272"/>
      <c r="I2" s="272"/>
      <c r="J2" s="272"/>
      <c r="K2" s="272"/>
      <c r="L2" s="16"/>
      <c r="M2" s="16"/>
      <c r="N2" s="16"/>
      <c r="O2" s="16"/>
      <c r="P2" s="16"/>
      <c r="Q2" s="16"/>
      <c r="R2" s="16"/>
    </row>
    <row r="3" spans="1:18" s="17" customFormat="1" ht="15.75">
      <c r="A3" s="272">
        <v>2021</v>
      </c>
      <c r="B3" s="272"/>
      <c r="C3" s="272"/>
      <c r="D3" s="272"/>
      <c r="E3" s="272"/>
      <c r="F3" s="272"/>
      <c r="G3" s="272"/>
      <c r="H3" s="272"/>
      <c r="I3" s="272"/>
      <c r="J3" s="272"/>
      <c r="K3" s="272"/>
      <c r="L3" s="16"/>
      <c r="M3" s="16"/>
      <c r="N3" s="16"/>
      <c r="O3" s="16"/>
      <c r="P3" s="16"/>
      <c r="Q3" s="16"/>
      <c r="R3" s="16"/>
    </row>
    <row r="4" spans="1:18" s="12" customFormat="1" ht="15.75">
      <c r="A4" s="181" t="s">
        <v>61</v>
      </c>
      <c r="B4" s="180"/>
      <c r="C4" s="180"/>
      <c r="D4" s="180"/>
      <c r="E4" s="180"/>
      <c r="F4" s="180"/>
      <c r="G4" s="180"/>
      <c r="H4" s="180"/>
      <c r="I4" s="180"/>
      <c r="J4" s="180"/>
      <c r="K4" s="180" t="s">
        <v>62</v>
      </c>
      <c r="L4" s="3"/>
      <c r="M4" s="3"/>
      <c r="N4" s="3"/>
      <c r="O4" s="3"/>
      <c r="P4" s="3"/>
      <c r="Q4" s="3"/>
      <c r="R4" s="3"/>
    </row>
    <row r="5" spans="1:15" s="21" customFormat="1" ht="31.5" customHeight="1">
      <c r="A5" s="303" t="s">
        <v>33</v>
      </c>
      <c r="B5" s="295" t="s">
        <v>264</v>
      </c>
      <c r="C5" s="295"/>
      <c r="D5" s="295"/>
      <c r="E5" s="295" t="s">
        <v>265</v>
      </c>
      <c r="F5" s="295"/>
      <c r="G5" s="295"/>
      <c r="H5" s="295" t="s">
        <v>266</v>
      </c>
      <c r="I5" s="295"/>
      <c r="J5" s="295"/>
      <c r="K5" s="306" t="s">
        <v>32</v>
      </c>
      <c r="L5" s="20"/>
      <c r="M5" s="20"/>
      <c r="N5" s="20"/>
      <c r="O5" s="20"/>
    </row>
    <row r="6" spans="1:15" ht="15.75" customHeight="1">
      <c r="A6" s="304"/>
      <c r="B6" s="116" t="s">
        <v>103</v>
      </c>
      <c r="C6" s="116" t="s">
        <v>104</v>
      </c>
      <c r="D6" s="116" t="s">
        <v>99</v>
      </c>
      <c r="E6" s="116" t="s">
        <v>103</v>
      </c>
      <c r="F6" s="116" t="s">
        <v>104</v>
      </c>
      <c r="G6" s="116" t="s">
        <v>99</v>
      </c>
      <c r="H6" s="116" t="s">
        <v>103</v>
      </c>
      <c r="I6" s="116" t="s">
        <v>104</v>
      </c>
      <c r="J6" s="116" t="s">
        <v>99</v>
      </c>
      <c r="K6" s="307"/>
      <c r="L6" s="18"/>
      <c r="M6" s="18"/>
      <c r="N6" s="18"/>
      <c r="O6" s="18"/>
    </row>
    <row r="7" spans="1:15" ht="15" customHeight="1">
      <c r="A7" s="305"/>
      <c r="B7" s="55" t="s">
        <v>102</v>
      </c>
      <c r="C7" s="55" t="s">
        <v>101</v>
      </c>
      <c r="D7" s="111" t="s">
        <v>100</v>
      </c>
      <c r="E7" s="55" t="s">
        <v>102</v>
      </c>
      <c r="F7" s="55" t="s">
        <v>101</v>
      </c>
      <c r="G7" s="111" t="s">
        <v>100</v>
      </c>
      <c r="H7" s="55" t="s">
        <v>102</v>
      </c>
      <c r="I7" s="55" t="s">
        <v>101</v>
      </c>
      <c r="J7" s="111" t="s">
        <v>100</v>
      </c>
      <c r="K7" s="308"/>
      <c r="L7" s="18"/>
      <c r="M7" s="18"/>
      <c r="N7" s="18"/>
      <c r="O7" s="18"/>
    </row>
    <row r="8" spans="1:15" ht="34.5" customHeight="1" thickBot="1">
      <c r="A8" s="34" t="s">
        <v>244</v>
      </c>
      <c r="B8" s="60">
        <v>9243</v>
      </c>
      <c r="C8" s="60">
        <v>3203</v>
      </c>
      <c r="D8" s="64">
        <f>B8+C8</f>
        <v>12446</v>
      </c>
      <c r="E8" s="60">
        <v>33860</v>
      </c>
      <c r="F8" s="60">
        <v>3661</v>
      </c>
      <c r="G8" s="81">
        <f>E8+F8</f>
        <v>37521</v>
      </c>
      <c r="H8" s="81">
        <f>B8+E8</f>
        <v>43103</v>
      </c>
      <c r="I8" s="65">
        <f>C8+F8</f>
        <v>6864</v>
      </c>
      <c r="J8" s="66">
        <f>H8+I8</f>
        <v>49967</v>
      </c>
      <c r="K8" s="104" t="s">
        <v>18</v>
      </c>
      <c r="L8" s="18"/>
      <c r="M8" s="18"/>
      <c r="N8" s="18"/>
      <c r="O8" s="18"/>
    </row>
    <row r="9" spans="1:15" ht="34.5" customHeight="1" thickBot="1">
      <c r="A9" s="35" t="s">
        <v>20</v>
      </c>
      <c r="B9" s="61">
        <v>16816</v>
      </c>
      <c r="C9" s="61">
        <v>21560</v>
      </c>
      <c r="D9" s="67">
        <f aca="true" t="shared" si="0" ref="D9:D16">B9+C9</f>
        <v>38376</v>
      </c>
      <c r="E9" s="61">
        <v>136188</v>
      </c>
      <c r="F9" s="61">
        <v>50095</v>
      </c>
      <c r="G9" s="80">
        <f aca="true" t="shared" si="1" ref="G9:G16">E9+F9</f>
        <v>186283</v>
      </c>
      <c r="H9" s="80">
        <f aca="true" t="shared" si="2" ref="H9:H16">B9+E9</f>
        <v>153004</v>
      </c>
      <c r="I9" s="68">
        <f aca="true" t="shared" si="3" ref="I9:I16">C9+F9</f>
        <v>71655</v>
      </c>
      <c r="J9" s="68">
        <f aca="true" t="shared" si="4" ref="J9:J16">H9+I9</f>
        <v>224659</v>
      </c>
      <c r="K9" s="105" t="s">
        <v>19</v>
      </c>
      <c r="L9" s="18"/>
      <c r="M9" s="18"/>
      <c r="N9" s="18"/>
      <c r="O9" s="18"/>
    </row>
    <row r="10" spans="1:15" ht="34.5" customHeight="1" thickBot="1">
      <c r="A10" s="34" t="s">
        <v>22</v>
      </c>
      <c r="B10" s="60">
        <v>14408</v>
      </c>
      <c r="C10" s="60">
        <v>5335</v>
      </c>
      <c r="D10" s="64">
        <f t="shared" si="0"/>
        <v>19743</v>
      </c>
      <c r="E10" s="60">
        <v>134534</v>
      </c>
      <c r="F10" s="60">
        <v>13773</v>
      </c>
      <c r="G10" s="81">
        <f t="shared" si="1"/>
        <v>148307</v>
      </c>
      <c r="H10" s="81">
        <f t="shared" si="2"/>
        <v>148942</v>
      </c>
      <c r="I10" s="65">
        <f t="shared" si="3"/>
        <v>19108</v>
      </c>
      <c r="J10" s="66">
        <f t="shared" si="4"/>
        <v>168050</v>
      </c>
      <c r="K10" s="104" t="s">
        <v>21</v>
      </c>
      <c r="L10" s="18"/>
      <c r="M10" s="18"/>
      <c r="N10" s="18"/>
      <c r="O10" s="18"/>
    </row>
    <row r="11" spans="1:15" ht="34.5" customHeight="1" thickBot="1">
      <c r="A11" s="35" t="s">
        <v>24</v>
      </c>
      <c r="B11" s="61">
        <v>22056</v>
      </c>
      <c r="C11" s="61">
        <v>13773</v>
      </c>
      <c r="D11" s="67">
        <f t="shared" si="0"/>
        <v>35829</v>
      </c>
      <c r="E11" s="61">
        <v>73276</v>
      </c>
      <c r="F11" s="61">
        <v>25973</v>
      </c>
      <c r="G11" s="80">
        <f t="shared" si="1"/>
        <v>99249</v>
      </c>
      <c r="H11" s="80">
        <f t="shared" si="2"/>
        <v>95332</v>
      </c>
      <c r="I11" s="68">
        <f t="shared" si="3"/>
        <v>39746</v>
      </c>
      <c r="J11" s="68">
        <f t="shared" si="4"/>
        <v>135078</v>
      </c>
      <c r="K11" s="105" t="s">
        <v>23</v>
      </c>
      <c r="L11" s="18"/>
      <c r="M11" s="18"/>
      <c r="N11" s="18"/>
      <c r="O11" s="18"/>
    </row>
    <row r="12" spans="1:15" ht="34.5" customHeight="1" thickBot="1">
      <c r="A12" s="34" t="s">
        <v>26</v>
      </c>
      <c r="B12" s="60">
        <v>2505</v>
      </c>
      <c r="C12" s="60">
        <v>924</v>
      </c>
      <c r="D12" s="64">
        <f t="shared" si="0"/>
        <v>3429</v>
      </c>
      <c r="E12" s="60">
        <v>101734</v>
      </c>
      <c r="F12" s="60">
        <v>52237</v>
      </c>
      <c r="G12" s="81">
        <f t="shared" si="1"/>
        <v>153971</v>
      </c>
      <c r="H12" s="81">
        <f t="shared" si="2"/>
        <v>104239</v>
      </c>
      <c r="I12" s="65">
        <f t="shared" si="3"/>
        <v>53161</v>
      </c>
      <c r="J12" s="66">
        <f t="shared" si="4"/>
        <v>157400</v>
      </c>
      <c r="K12" s="104" t="s">
        <v>25</v>
      </c>
      <c r="L12" s="18"/>
      <c r="M12" s="18"/>
      <c r="N12" s="18"/>
      <c r="O12" s="18"/>
    </row>
    <row r="13" spans="1:15" ht="34.5" customHeight="1" thickBot="1">
      <c r="A13" s="35" t="s">
        <v>245</v>
      </c>
      <c r="B13" s="61">
        <v>0</v>
      </c>
      <c r="C13" s="61">
        <v>0</v>
      </c>
      <c r="D13" s="67">
        <f t="shared" si="0"/>
        <v>0</v>
      </c>
      <c r="E13" s="61">
        <v>22245</v>
      </c>
      <c r="F13" s="61">
        <v>0</v>
      </c>
      <c r="G13" s="80">
        <f t="shared" si="1"/>
        <v>22245</v>
      </c>
      <c r="H13" s="80">
        <f t="shared" si="2"/>
        <v>22245</v>
      </c>
      <c r="I13" s="68">
        <f t="shared" si="3"/>
        <v>0</v>
      </c>
      <c r="J13" s="68">
        <f t="shared" si="4"/>
        <v>22245</v>
      </c>
      <c r="K13" s="105" t="s">
        <v>27</v>
      </c>
      <c r="L13" s="18"/>
      <c r="M13" s="18"/>
      <c r="N13" s="18"/>
      <c r="O13" s="18"/>
    </row>
    <row r="14" spans="1:15" ht="34.5" customHeight="1" thickBot="1">
      <c r="A14" s="34" t="s">
        <v>247</v>
      </c>
      <c r="B14" s="60">
        <v>2499</v>
      </c>
      <c r="C14" s="60">
        <v>0</v>
      </c>
      <c r="D14" s="64">
        <f t="shared" si="0"/>
        <v>2499</v>
      </c>
      <c r="E14" s="60">
        <v>630565</v>
      </c>
      <c r="F14" s="60">
        <v>238</v>
      </c>
      <c r="G14" s="81">
        <f t="shared" si="1"/>
        <v>630803</v>
      </c>
      <c r="H14" s="81">
        <f t="shared" si="2"/>
        <v>633064</v>
      </c>
      <c r="I14" s="65">
        <f t="shared" si="3"/>
        <v>238</v>
      </c>
      <c r="J14" s="66">
        <f t="shared" si="4"/>
        <v>633302</v>
      </c>
      <c r="K14" s="104" t="s">
        <v>28</v>
      </c>
      <c r="L14" s="18"/>
      <c r="M14" s="18"/>
      <c r="N14" s="18"/>
      <c r="O14" s="18"/>
    </row>
    <row r="15" spans="1:15" ht="34.5" customHeight="1" thickBot="1">
      <c r="A15" s="35" t="s">
        <v>246</v>
      </c>
      <c r="B15" s="61">
        <v>1618</v>
      </c>
      <c r="C15" s="61">
        <v>0</v>
      </c>
      <c r="D15" s="67">
        <f t="shared" si="0"/>
        <v>1618</v>
      </c>
      <c r="E15" s="61">
        <v>254693</v>
      </c>
      <c r="F15" s="61">
        <v>328</v>
      </c>
      <c r="G15" s="80">
        <f t="shared" si="1"/>
        <v>255021</v>
      </c>
      <c r="H15" s="80">
        <f t="shared" si="2"/>
        <v>256311</v>
      </c>
      <c r="I15" s="68">
        <f t="shared" si="3"/>
        <v>328</v>
      </c>
      <c r="J15" s="68">
        <f t="shared" si="4"/>
        <v>256639</v>
      </c>
      <c r="K15" s="105" t="s">
        <v>29</v>
      </c>
      <c r="L15" s="18"/>
      <c r="M15" s="18"/>
      <c r="N15" s="18"/>
      <c r="O15" s="18"/>
    </row>
    <row r="16" spans="1:15" ht="34.5" customHeight="1">
      <c r="A16" s="36" t="s">
        <v>31</v>
      </c>
      <c r="B16" s="72">
        <v>1169</v>
      </c>
      <c r="C16" s="72">
        <v>396</v>
      </c>
      <c r="D16" s="73">
        <f t="shared" si="0"/>
        <v>1565</v>
      </c>
      <c r="E16" s="72">
        <v>256188</v>
      </c>
      <c r="F16" s="72">
        <v>116491</v>
      </c>
      <c r="G16" s="107">
        <f t="shared" si="1"/>
        <v>372679</v>
      </c>
      <c r="H16" s="107">
        <f t="shared" si="2"/>
        <v>257357</v>
      </c>
      <c r="I16" s="74">
        <f t="shared" si="3"/>
        <v>116887</v>
      </c>
      <c r="J16" s="75">
        <f t="shared" si="4"/>
        <v>374244</v>
      </c>
      <c r="K16" s="108" t="s">
        <v>30</v>
      </c>
      <c r="L16" s="18"/>
      <c r="M16" s="18"/>
      <c r="N16" s="18"/>
      <c r="O16" s="18"/>
    </row>
    <row r="17" spans="1:15" s="4" customFormat="1" ht="30" customHeight="1">
      <c r="A17" s="38" t="s">
        <v>99</v>
      </c>
      <c r="B17" s="63">
        <f>SUM(B8:B16)</f>
        <v>70314</v>
      </c>
      <c r="C17" s="63">
        <f aca="true" t="shared" si="5" ref="C17:J17">SUM(C8:C16)</f>
        <v>45191</v>
      </c>
      <c r="D17" s="63">
        <f t="shared" si="5"/>
        <v>115505</v>
      </c>
      <c r="E17" s="63">
        <f>SUM(E8:E16)</f>
        <v>1643283</v>
      </c>
      <c r="F17" s="63">
        <f t="shared" si="5"/>
        <v>262796</v>
      </c>
      <c r="G17" s="86">
        <f t="shared" si="5"/>
        <v>1906079</v>
      </c>
      <c r="H17" s="86">
        <f t="shared" si="5"/>
        <v>1713597</v>
      </c>
      <c r="I17" s="76">
        <f t="shared" si="5"/>
        <v>307987</v>
      </c>
      <c r="J17" s="76">
        <f t="shared" si="5"/>
        <v>2021584</v>
      </c>
      <c r="K17" s="109" t="s">
        <v>100</v>
      </c>
      <c r="L17" s="11"/>
      <c r="M17" s="11"/>
      <c r="N17" s="11"/>
      <c r="O17" s="11"/>
    </row>
    <row r="18" spans="1:11" ht="12.75">
      <c r="A18" s="19" t="s">
        <v>57</v>
      </c>
      <c r="K18" s="19" t="s">
        <v>83</v>
      </c>
    </row>
    <row r="19" spans="2:10" ht="12.75">
      <c r="B19" s="41"/>
      <c r="C19" s="41"/>
      <c r="D19" s="41"/>
      <c r="E19" s="41"/>
      <c r="F19" s="41"/>
      <c r="G19" s="41"/>
      <c r="H19" s="41"/>
      <c r="I19" s="41"/>
      <c r="J19" s="41"/>
    </row>
    <row r="21" spans="2:3" ht="12.75">
      <c r="B21" s="19" t="s">
        <v>164</v>
      </c>
      <c r="C21" s="19" t="s">
        <v>200</v>
      </c>
    </row>
    <row r="23" spans="1:5" ht="51">
      <c r="A23" s="18" t="s">
        <v>276</v>
      </c>
      <c r="B23" s="43">
        <v>22245</v>
      </c>
      <c r="C23" s="43">
        <v>0</v>
      </c>
      <c r="D23" s="19">
        <f>B23/1000</f>
        <v>22.245</v>
      </c>
      <c r="E23" s="19">
        <f>C23/1000</f>
        <v>0</v>
      </c>
    </row>
    <row r="24" spans="1:5" ht="63.75">
      <c r="A24" s="18" t="s">
        <v>277</v>
      </c>
      <c r="B24" s="43">
        <v>43103</v>
      </c>
      <c r="C24" s="43">
        <v>6864</v>
      </c>
      <c r="D24" s="19">
        <f>B24/1000</f>
        <v>43.103</v>
      </c>
      <c r="E24" s="19">
        <f aca="true" t="shared" si="6" ref="E24:E31">C24/1000</f>
        <v>6.864</v>
      </c>
    </row>
    <row r="25" spans="1:5" ht="25.5">
      <c r="A25" s="18" t="s">
        <v>278</v>
      </c>
      <c r="B25" s="43">
        <v>95332</v>
      </c>
      <c r="C25" s="43">
        <v>39746</v>
      </c>
      <c r="D25" s="19">
        <f aca="true" t="shared" si="7" ref="D24:D31">B25/1000</f>
        <v>95.332</v>
      </c>
      <c r="E25" s="19">
        <f t="shared" si="6"/>
        <v>39.746</v>
      </c>
    </row>
    <row r="26" spans="1:5" ht="51">
      <c r="A26" s="18" t="s">
        <v>281</v>
      </c>
      <c r="B26" s="43">
        <v>104239</v>
      </c>
      <c r="C26" s="43">
        <v>53161</v>
      </c>
      <c r="D26" s="19">
        <f t="shared" si="7"/>
        <v>104.239</v>
      </c>
      <c r="E26" s="19">
        <f t="shared" si="6"/>
        <v>53.161</v>
      </c>
    </row>
    <row r="27" spans="1:5" ht="38.25">
      <c r="A27" s="18" t="s">
        <v>279</v>
      </c>
      <c r="B27" s="43">
        <v>148942</v>
      </c>
      <c r="C27" s="43">
        <v>19108</v>
      </c>
      <c r="D27" s="19">
        <f t="shared" si="7"/>
        <v>148.942</v>
      </c>
      <c r="E27" s="19">
        <f t="shared" si="6"/>
        <v>19.108</v>
      </c>
    </row>
    <row r="28" spans="1:5" ht="25.5">
      <c r="A28" s="18" t="s">
        <v>280</v>
      </c>
      <c r="B28" s="43">
        <v>153004</v>
      </c>
      <c r="C28" s="43">
        <v>71655</v>
      </c>
      <c r="D28" s="19">
        <f t="shared" si="7"/>
        <v>153.004</v>
      </c>
      <c r="E28" s="19">
        <f t="shared" si="6"/>
        <v>71.655</v>
      </c>
    </row>
    <row r="29" spans="1:5" ht="38.25">
      <c r="A29" s="18" t="s">
        <v>282</v>
      </c>
      <c r="B29" s="43">
        <v>256311</v>
      </c>
      <c r="C29" s="43">
        <v>328</v>
      </c>
      <c r="D29" s="19">
        <f t="shared" si="7"/>
        <v>256.311</v>
      </c>
      <c r="E29" s="19">
        <f t="shared" si="6"/>
        <v>0.328</v>
      </c>
    </row>
    <row r="30" spans="1:5" ht="25.5">
      <c r="A30" s="18" t="s">
        <v>283</v>
      </c>
      <c r="B30" s="43">
        <v>257357</v>
      </c>
      <c r="C30" s="43">
        <v>116887</v>
      </c>
      <c r="D30" s="19">
        <f t="shared" si="7"/>
        <v>257.357</v>
      </c>
      <c r="E30" s="19">
        <f t="shared" si="6"/>
        <v>116.887</v>
      </c>
    </row>
    <row r="31" spans="1:5" ht="38.25">
      <c r="A31" s="18" t="s">
        <v>284</v>
      </c>
      <c r="B31" s="43">
        <v>633064</v>
      </c>
      <c r="C31" s="43">
        <v>238</v>
      </c>
      <c r="D31" s="19">
        <f t="shared" si="7"/>
        <v>633.064</v>
      </c>
      <c r="E31" s="19">
        <f t="shared" si="6"/>
        <v>0.238</v>
      </c>
    </row>
    <row r="32" spans="2:3" ht="12.75">
      <c r="B32" s="43">
        <v>1713597</v>
      </c>
      <c r="C32" s="43">
        <v>307987</v>
      </c>
    </row>
  </sheetData>
  <sheetProtection/>
  <mergeCells count="8">
    <mergeCell ref="H5:J5"/>
    <mergeCell ref="A2:K2"/>
    <mergeCell ref="A5:A7"/>
    <mergeCell ref="B5:D5"/>
    <mergeCell ref="K5:K7"/>
    <mergeCell ref="A1:K1"/>
    <mergeCell ref="A3:K3"/>
    <mergeCell ref="E5:G5"/>
  </mergeCells>
  <printOptions horizontalCentered="1" verticalCentered="1"/>
  <pageMargins left="0" right="0" top="0" bottom="0" header="0" footer="0"/>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R36"/>
  <sheetViews>
    <sheetView rightToLeft="1" view="pageBreakPreview" zoomScaleSheetLayoutView="100" zoomScalePageLayoutView="0" workbookViewId="0" topLeftCell="A13">
      <selection activeCell="F37" sqref="F37"/>
    </sheetView>
  </sheetViews>
  <sheetFormatPr defaultColWidth="11.421875" defaultRowHeight="12.75"/>
  <cols>
    <col min="1" max="1" width="21.7109375" style="19" customWidth="1"/>
    <col min="2" max="9" width="11.00390625" style="19" customWidth="1"/>
    <col min="10" max="10" width="13.28125" style="19" customWidth="1"/>
    <col min="11" max="11" width="23.00390625" style="19" customWidth="1"/>
    <col min="12" max="16384" width="11.421875" style="19" customWidth="1"/>
  </cols>
  <sheetData>
    <row r="1" spans="1:18" s="15" customFormat="1" ht="18">
      <c r="A1" s="299" t="s">
        <v>229</v>
      </c>
      <c r="B1" s="299"/>
      <c r="C1" s="299"/>
      <c r="D1" s="299"/>
      <c r="E1" s="299"/>
      <c r="F1" s="299"/>
      <c r="G1" s="299"/>
      <c r="H1" s="299"/>
      <c r="I1" s="299"/>
      <c r="J1" s="299"/>
      <c r="K1" s="299"/>
      <c r="L1" s="14"/>
      <c r="M1" s="14"/>
      <c r="N1" s="14"/>
      <c r="O1" s="14"/>
      <c r="P1" s="14"/>
      <c r="Q1" s="14"/>
      <c r="R1" s="14"/>
    </row>
    <row r="2" spans="1:18" s="17" customFormat="1" ht="33" customHeight="1">
      <c r="A2" s="272" t="s">
        <v>235</v>
      </c>
      <c r="B2" s="272"/>
      <c r="C2" s="272"/>
      <c r="D2" s="272"/>
      <c r="E2" s="272"/>
      <c r="F2" s="272"/>
      <c r="G2" s="272"/>
      <c r="H2" s="272"/>
      <c r="I2" s="272"/>
      <c r="J2" s="272"/>
      <c r="K2" s="272"/>
      <c r="L2" s="16"/>
      <c r="M2" s="16"/>
      <c r="N2" s="16"/>
      <c r="O2" s="16"/>
      <c r="P2" s="16"/>
      <c r="Q2" s="16"/>
      <c r="R2" s="16"/>
    </row>
    <row r="3" spans="1:18" s="17" customFormat="1" ht="15.75">
      <c r="A3" s="272">
        <v>2021</v>
      </c>
      <c r="B3" s="272"/>
      <c r="C3" s="272"/>
      <c r="D3" s="272"/>
      <c r="E3" s="272"/>
      <c r="F3" s="272"/>
      <c r="G3" s="272"/>
      <c r="H3" s="272"/>
      <c r="I3" s="272"/>
      <c r="J3" s="272"/>
      <c r="K3" s="272"/>
      <c r="L3" s="16"/>
      <c r="M3" s="16"/>
      <c r="N3" s="16"/>
      <c r="O3" s="16"/>
      <c r="P3" s="16"/>
      <c r="Q3" s="16"/>
      <c r="R3" s="16"/>
    </row>
    <row r="4" spans="1:18" s="12" customFormat="1" ht="15.75">
      <c r="A4" s="181" t="s">
        <v>303</v>
      </c>
      <c r="B4" s="180"/>
      <c r="C4" s="180"/>
      <c r="D4" s="180"/>
      <c r="E4" s="180"/>
      <c r="F4" s="180"/>
      <c r="G4" s="180"/>
      <c r="H4" s="180"/>
      <c r="I4" s="180"/>
      <c r="J4" s="180"/>
      <c r="K4" s="180" t="s">
        <v>304</v>
      </c>
      <c r="L4" s="3"/>
      <c r="M4" s="3"/>
      <c r="N4" s="3"/>
      <c r="O4" s="3"/>
      <c r="P4" s="3"/>
      <c r="Q4" s="3"/>
      <c r="R4" s="3"/>
    </row>
    <row r="5" spans="1:15" s="21" customFormat="1" ht="31.5" customHeight="1">
      <c r="A5" s="303" t="s">
        <v>63</v>
      </c>
      <c r="B5" s="295" t="s">
        <v>264</v>
      </c>
      <c r="C5" s="295"/>
      <c r="D5" s="295"/>
      <c r="E5" s="295" t="s">
        <v>265</v>
      </c>
      <c r="F5" s="295"/>
      <c r="G5" s="295"/>
      <c r="H5" s="295" t="s">
        <v>266</v>
      </c>
      <c r="I5" s="295"/>
      <c r="J5" s="295"/>
      <c r="K5" s="306" t="s">
        <v>64</v>
      </c>
      <c r="L5" s="20"/>
      <c r="M5" s="20"/>
      <c r="N5" s="20"/>
      <c r="O5" s="20"/>
    </row>
    <row r="6" spans="1:15" ht="15.75" customHeight="1">
      <c r="A6" s="304"/>
      <c r="B6" s="116" t="s">
        <v>103</v>
      </c>
      <c r="C6" s="116" t="s">
        <v>104</v>
      </c>
      <c r="D6" s="116" t="s">
        <v>99</v>
      </c>
      <c r="E6" s="116" t="s">
        <v>103</v>
      </c>
      <c r="F6" s="116" t="s">
        <v>104</v>
      </c>
      <c r="G6" s="116" t="s">
        <v>99</v>
      </c>
      <c r="H6" s="116" t="s">
        <v>103</v>
      </c>
      <c r="I6" s="116" t="s">
        <v>104</v>
      </c>
      <c r="J6" s="116" t="s">
        <v>99</v>
      </c>
      <c r="K6" s="307"/>
      <c r="L6" s="18"/>
      <c r="M6" s="18"/>
      <c r="N6" s="18"/>
      <c r="O6" s="18"/>
    </row>
    <row r="7" spans="1:15" ht="15" customHeight="1">
      <c r="A7" s="305"/>
      <c r="B7" s="55" t="s">
        <v>102</v>
      </c>
      <c r="C7" s="55" t="s">
        <v>101</v>
      </c>
      <c r="D7" s="113" t="s">
        <v>100</v>
      </c>
      <c r="E7" s="55" t="s">
        <v>102</v>
      </c>
      <c r="F7" s="55" t="s">
        <v>101</v>
      </c>
      <c r="G7" s="113" t="s">
        <v>100</v>
      </c>
      <c r="H7" s="173" t="s">
        <v>102</v>
      </c>
      <c r="I7" s="173" t="s">
        <v>101</v>
      </c>
      <c r="J7" s="113" t="s">
        <v>100</v>
      </c>
      <c r="K7" s="308"/>
      <c r="L7" s="18"/>
      <c r="M7" s="18"/>
      <c r="N7" s="18"/>
      <c r="O7" s="18"/>
    </row>
    <row r="8" spans="1:15" ht="25.5" customHeight="1" thickBot="1">
      <c r="A8" s="50" t="s">
        <v>109</v>
      </c>
      <c r="B8" s="60">
        <v>749</v>
      </c>
      <c r="C8" s="60">
        <v>48</v>
      </c>
      <c r="D8" s="64">
        <f>SUM(B8:C8)</f>
        <v>797</v>
      </c>
      <c r="E8" s="60">
        <v>3095</v>
      </c>
      <c r="F8" s="60">
        <v>4279</v>
      </c>
      <c r="G8" s="64">
        <f>SUM(E8:F8)</f>
        <v>7374</v>
      </c>
      <c r="H8" s="64">
        <f>SUM(B8+E8)</f>
        <v>3844</v>
      </c>
      <c r="I8" s="64">
        <f>SUM(C8+F8)</f>
        <v>4327</v>
      </c>
      <c r="J8" s="64">
        <f>SUM(D8+G8)</f>
        <v>8171</v>
      </c>
      <c r="K8" s="148" t="s">
        <v>109</v>
      </c>
      <c r="L8" s="18"/>
      <c r="M8" s="18"/>
      <c r="N8" s="18"/>
      <c r="O8" s="18"/>
    </row>
    <row r="9" spans="1:15" ht="25.5" customHeight="1" thickBot="1" thickTop="1">
      <c r="A9" s="48" t="s">
        <v>110</v>
      </c>
      <c r="B9" s="61">
        <v>10367</v>
      </c>
      <c r="C9" s="61">
        <v>2863</v>
      </c>
      <c r="D9" s="67">
        <f aca="true" t="shared" si="0" ref="D9:D18">SUM(B9:C9)</f>
        <v>13230</v>
      </c>
      <c r="E9" s="61">
        <v>99003</v>
      </c>
      <c r="F9" s="61">
        <v>33183</v>
      </c>
      <c r="G9" s="67">
        <f aca="true" t="shared" si="1" ref="G9:G18">SUM(E9:F9)</f>
        <v>132186</v>
      </c>
      <c r="H9" s="67">
        <f aca="true" t="shared" si="2" ref="H9:H18">SUM(B9+E9)</f>
        <v>109370</v>
      </c>
      <c r="I9" s="67">
        <f aca="true" t="shared" si="3" ref="I9:I18">SUM(C9+F9)</f>
        <v>36046</v>
      </c>
      <c r="J9" s="67">
        <f aca="true" t="shared" si="4" ref="J9:J18">SUM(D9+G9)</f>
        <v>145416</v>
      </c>
      <c r="K9" s="149" t="s">
        <v>110</v>
      </c>
      <c r="L9" s="18"/>
      <c r="M9" s="18"/>
      <c r="N9" s="18"/>
      <c r="O9" s="18"/>
    </row>
    <row r="10" spans="1:15" ht="25.5" customHeight="1" thickBot="1" thickTop="1">
      <c r="A10" s="49" t="s">
        <v>111</v>
      </c>
      <c r="B10" s="60">
        <v>12316</v>
      </c>
      <c r="C10" s="60">
        <v>10027</v>
      </c>
      <c r="D10" s="64">
        <f t="shared" si="0"/>
        <v>22343</v>
      </c>
      <c r="E10" s="60">
        <v>238805</v>
      </c>
      <c r="F10" s="60">
        <v>46639</v>
      </c>
      <c r="G10" s="64">
        <f t="shared" si="1"/>
        <v>285444</v>
      </c>
      <c r="H10" s="64">
        <f t="shared" si="2"/>
        <v>251121</v>
      </c>
      <c r="I10" s="64">
        <f t="shared" si="3"/>
        <v>56666</v>
      </c>
      <c r="J10" s="64">
        <f t="shared" si="4"/>
        <v>307787</v>
      </c>
      <c r="K10" s="148" t="s">
        <v>111</v>
      </c>
      <c r="L10" s="18"/>
      <c r="M10" s="18"/>
      <c r="N10" s="18"/>
      <c r="O10" s="18"/>
    </row>
    <row r="11" spans="1:15" ht="25.5" customHeight="1" thickBot="1" thickTop="1">
      <c r="A11" s="48" t="s">
        <v>112</v>
      </c>
      <c r="B11" s="61">
        <v>11282</v>
      </c>
      <c r="C11" s="61">
        <v>7277</v>
      </c>
      <c r="D11" s="67">
        <f t="shared" si="0"/>
        <v>18559</v>
      </c>
      <c r="E11" s="61">
        <v>372404</v>
      </c>
      <c r="F11" s="61">
        <v>62662</v>
      </c>
      <c r="G11" s="67">
        <f t="shared" si="1"/>
        <v>435066</v>
      </c>
      <c r="H11" s="67">
        <f t="shared" si="2"/>
        <v>383686</v>
      </c>
      <c r="I11" s="67">
        <f t="shared" si="3"/>
        <v>69939</v>
      </c>
      <c r="J11" s="67">
        <f t="shared" si="4"/>
        <v>453625</v>
      </c>
      <c r="K11" s="149" t="s">
        <v>112</v>
      </c>
      <c r="L11" s="18"/>
      <c r="M11" s="18"/>
      <c r="N11" s="18"/>
      <c r="O11" s="18"/>
    </row>
    <row r="12" spans="1:15" ht="25.5" customHeight="1" thickBot="1" thickTop="1">
      <c r="A12" s="49" t="s">
        <v>113</v>
      </c>
      <c r="B12" s="60">
        <v>8250</v>
      </c>
      <c r="C12" s="60">
        <v>7800</v>
      </c>
      <c r="D12" s="64">
        <f t="shared" si="0"/>
        <v>16050</v>
      </c>
      <c r="E12" s="60">
        <v>297207</v>
      </c>
      <c r="F12" s="60">
        <v>41243</v>
      </c>
      <c r="G12" s="64">
        <f t="shared" si="1"/>
        <v>338450</v>
      </c>
      <c r="H12" s="64">
        <f t="shared" si="2"/>
        <v>305457</v>
      </c>
      <c r="I12" s="64">
        <f t="shared" si="3"/>
        <v>49043</v>
      </c>
      <c r="J12" s="64">
        <f t="shared" si="4"/>
        <v>354500</v>
      </c>
      <c r="K12" s="148" t="s">
        <v>113</v>
      </c>
      <c r="L12" s="18"/>
      <c r="M12" s="18"/>
      <c r="N12" s="18"/>
      <c r="O12" s="18"/>
    </row>
    <row r="13" spans="1:15" ht="25.5" customHeight="1" thickBot="1" thickTop="1">
      <c r="A13" s="48" t="s">
        <v>114</v>
      </c>
      <c r="B13" s="61">
        <v>6752</v>
      </c>
      <c r="C13" s="61">
        <v>6161</v>
      </c>
      <c r="D13" s="67">
        <f t="shared" si="0"/>
        <v>12913</v>
      </c>
      <c r="E13" s="61">
        <v>281383</v>
      </c>
      <c r="F13" s="61">
        <v>35130</v>
      </c>
      <c r="G13" s="67">
        <f t="shared" si="1"/>
        <v>316513</v>
      </c>
      <c r="H13" s="67">
        <f t="shared" si="2"/>
        <v>288135</v>
      </c>
      <c r="I13" s="67">
        <f t="shared" si="3"/>
        <v>41291</v>
      </c>
      <c r="J13" s="67">
        <f t="shared" si="4"/>
        <v>329426</v>
      </c>
      <c r="K13" s="149" t="s">
        <v>114</v>
      </c>
      <c r="L13" s="18"/>
      <c r="M13" s="18"/>
      <c r="N13" s="18"/>
      <c r="O13" s="18"/>
    </row>
    <row r="14" spans="1:15" ht="25.5" customHeight="1" thickBot="1" thickTop="1">
      <c r="A14" s="49" t="s">
        <v>115</v>
      </c>
      <c r="B14" s="60">
        <v>6396</v>
      </c>
      <c r="C14" s="60">
        <v>5462</v>
      </c>
      <c r="D14" s="64">
        <f t="shared" si="0"/>
        <v>11858</v>
      </c>
      <c r="E14" s="60">
        <v>146280</v>
      </c>
      <c r="F14" s="60">
        <v>20746</v>
      </c>
      <c r="G14" s="64">
        <f t="shared" si="1"/>
        <v>167026</v>
      </c>
      <c r="H14" s="64">
        <f t="shared" si="2"/>
        <v>152676</v>
      </c>
      <c r="I14" s="64">
        <f t="shared" si="3"/>
        <v>26208</v>
      </c>
      <c r="J14" s="64">
        <f t="shared" si="4"/>
        <v>178884</v>
      </c>
      <c r="K14" s="148" t="s">
        <v>115</v>
      </c>
      <c r="L14" s="18"/>
      <c r="M14" s="18"/>
      <c r="N14" s="18"/>
      <c r="O14" s="18"/>
    </row>
    <row r="15" spans="1:15" ht="25.5" customHeight="1" thickBot="1" thickTop="1">
      <c r="A15" s="48" t="s">
        <v>116</v>
      </c>
      <c r="B15" s="61">
        <v>7076</v>
      </c>
      <c r="C15" s="61">
        <v>2778</v>
      </c>
      <c r="D15" s="67">
        <f t="shared" si="0"/>
        <v>9854</v>
      </c>
      <c r="E15" s="61">
        <v>122549</v>
      </c>
      <c r="F15" s="61">
        <v>10861</v>
      </c>
      <c r="G15" s="67">
        <f t="shared" si="1"/>
        <v>133410</v>
      </c>
      <c r="H15" s="67">
        <f t="shared" si="2"/>
        <v>129625</v>
      </c>
      <c r="I15" s="67">
        <f t="shared" si="3"/>
        <v>13639</v>
      </c>
      <c r="J15" s="67">
        <f t="shared" si="4"/>
        <v>143264</v>
      </c>
      <c r="K15" s="149" t="s">
        <v>116</v>
      </c>
      <c r="L15" s="18"/>
      <c r="M15" s="18"/>
      <c r="N15" s="18"/>
      <c r="O15" s="18"/>
    </row>
    <row r="16" spans="1:15" ht="25.5" customHeight="1" thickBot="1" thickTop="1">
      <c r="A16" s="49" t="s">
        <v>117</v>
      </c>
      <c r="B16" s="60">
        <v>5161</v>
      </c>
      <c r="C16" s="60">
        <v>2233</v>
      </c>
      <c r="D16" s="64">
        <f t="shared" si="0"/>
        <v>7394</v>
      </c>
      <c r="E16" s="60">
        <v>52261</v>
      </c>
      <c r="F16" s="60">
        <v>5629</v>
      </c>
      <c r="G16" s="64">
        <f t="shared" si="1"/>
        <v>57890</v>
      </c>
      <c r="H16" s="64">
        <f t="shared" si="2"/>
        <v>57422</v>
      </c>
      <c r="I16" s="64">
        <f t="shared" si="3"/>
        <v>7862</v>
      </c>
      <c r="J16" s="64">
        <f t="shared" si="4"/>
        <v>65284</v>
      </c>
      <c r="K16" s="148" t="s">
        <v>117</v>
      </c>
      <c r="L16" s="18"/>
      <c r="M16" s="18"/>
      <c r="N16" s="18"/>
      <c r="O16" s="18"/>
    </row>
    <row r="17" spans="1:15" ht="25.5" customHeight="1" thickBot="1" thickTop="1">
      <c r="A17" s="48" t="s">
        <v>118</v>
      </c>
      <c r="B17" s="61">
        <v>1324</v>
      </c>
      <c r="C17" s="61">
        <v>444</v>
      </c>
      <c r="D17" s="67">
        <f t="shared" si="0"/>
        <v>1768</v>
      </c>
      <c r="E17" s="61">
        <v>24005</v>
      </c>
      <c r="F17" s="61">
        <v>1758</v>
      </c>
      <c r="G17" s="67">
        <f t="shared" si="1"/>
        <v>25763</v>
      </c>
      <c r="H17" s="67">
        <f t="shared" si="2"/>
        <v>25329</v>
      </c>
      <c r="I17" s="67">
        <f t="shared" si="3"/>
        <v>2202</v>
      </c>
      <c r="J17" s="67">
        <f t="shared" si="4"/>
        <v>27531</v>
      </c>
      <c r="K17" s="149" t="s">
        <v>118</v>
      </c>
      <c r="L17" s="18"/>
      <c r="M17" s="18"/>
      <c r="N17" s="18"/>
      <c r="O17" s="18"/>
    </row>
    <row r="18" spans="1:15" ht="25.5" customHeight="1" thickTop="1">
      <c r="A18" s="51" t="s">
        <v>108</v>
      </c>
      <c r="B18" s="72">
        <v>641</v>
      </c>
      <c r="C18" s="72">
        <v>98</v>
      </c>
      <c r="D18" s="73">
        <f t="shared" si="0"/>
        <v>739</v>
      </c>
      <c r="E18" s="72">
        <v>6291</v>
      </c>
      <c r="F18" s="72">
        <v>666</v>
      </c>
      <c r="G18" s="73">
        <f t="shared" si="1"/>
        <v>6957</v>
      </c>
      <c r="H18" s="73">
        <f t="shared" si="2"/>
        <v>6932</v>
      </c>
      <c r="I18" s="73">
        <f t="shared" si="3"/>
        <v>764</v>
      </c>
      <c r="J18" s="73">
        <f t="shared" si="4"/>
        <v>7696</v>
      </c>
      <c r="K18" s="150" t="s">
        <v>108</v>
      </c>
      <c r="L18" s="18"/>
      <c r="M18" s="18"/>
      <c r="N18" s="18"/>
      <c r="O18" s="18"/>
    </row>
    <row r="19" spans="1:15" ht="25.5" customHeight="1">
      <c r="A19" s="151" t="s">
        <v>99</v>
      </c>
      <c r="B19" s="63">
        <f aca="true" t="shared" si="5" ref="B19:H19">SUM(B8:B18)</f>
        <v>70314</v>
      </c>
      <c r="C19" s="63">
        <f t="shared" si="5"/>
        <v>45191</v>
      </c>
      <c r="D19" s="63">
        <f>SUM(D8:D18)</f>
        <v>115505</v>
      </c>
      <c r="E19" s="63">
        <f t="shared" si="5"/>
        <v>1643283</v>
      </c>
      <c r="F19" s="63">
        <f t="shared" si="5"/>
        <v>262796</v>
      </c>
      <c r="G19" s="86">
        <f t="shared" si="5"/>
        <v>1906079</v>
      </c>
      <c r="H19" s="86">
        <f t="shared" si="5"/>
        <v>1713597</v>
      </c>
      <c r="I19" s="76">
        <f>SUM(I8:I18)</f>
        <v>307987</v>
      </c>
      <c r="J19" s="76">
        <f>SUM(J8:J18)</f>
        <v>2021584</v>
      </c>
      <c r="K19" s="152" t="s">
        <v>100</v>
      </c>
      <c r="L19" s="18"/>
      <c r="M19" s="18"/>
      <c r="N19" s="18"/>
      <c r="O19" s="18"/>
    </row>
    <row r="20" spans="1:11" ht="12.75">
      <c r="A20" s="19" t="s">
        <v>57</v>
      </c>
      <c r="K20" s="19" t="s">
        <v>83</v>
      </c>
    </row>
    <row r="23" spans="2:3" ht="12.75">
      <c r="B23" s="19" t="s">
        <v>164</v>
      </c>
      <c r="C23" s="19" t="s">
        <v>200</v>
      </c>
    </row>
    <row r="24" spans="1:3" ht="12.75">
      <c r="A24" s="19" t="s">
        <v>109</v>
      </c>
      <c r="B24" s="43">
        <f>H8</f>
        <v>3844</v>
      </c>
      <c r="C24" s="46">
        <f>I8</f>
        <v>4327</v>
      </c>
    </row>
    <row r="25" spans="1:3" ht="12.75">
      <c r="A25" s="19" t="s">
        <v>110</v>
      </c>
      <c r="B25" s="43">
        <f aca="true" t="shared" si="6" ref="B25:B33">H9</f>
        <v>109370</v>
      </c>
      <c r="C25" s="46">
        <f aca="true" t="shared" si="7" ref="C25:C34">I9</f>
        <v>36046</v>
      </c>
    </row>
    <row r="26" spans="1:3" ht="12.75">
      <c r="A26" s="19" t="s">
        <v>111</v>
      </c>
      <c r="B26" s="43">
        <f t="shared" si="6"/>
        <v>251121</v>
      </c>
      <c r="C26" s="46">
        <f t="shared" si="7"/>
        <v>56666</v>
      </c>
    </row>
    <row r="27" spans="1:3" ht="12.75">
      <c r="A27" s="19" t="s">
        <v>112</v>
      </c>
      <c r="B27" s="43">
        <f t="shared" si="6"/>
        <v>383686</v>
      </c>
      <c r="C27" s="46">
        <f t="shared" si="7"/>
        <v>69939</v>
      </c>
    </row>
    <row r="28" spans="1:3" ht="12.75">
      <c r="A28" s="19" t="s">
        <v>113</v>
      </c>
      <c r="B28" s="43">
        <f t="shared" si="6"/>
        <v>305457</v>
      </c>
      <c r="C28" s="46">
        <f t="shared" si="7"/>
        <v>49043</v>
      </c>
    </row>
    <row r="29" spans="1:3" ht="12.75">
      <c r="A29" s="19" t="s">
        <v>114</v>
      </c>
      <c r="B29" s="43">
        <f t="shared" si="6"/>
        <v>288135</v>
      </c>
      <c r="C29" s="46">
        <f t="shared" si="7"/>
        <v>41291</v>
      </c>
    </row>
    <row r="30" spans="1:3" ht="12.75">
      <c r="A30" s="19" t="s">
        <v>115</v>
      </c>
      <c r="B30" s="43">
        <f t="shared" si="6"/>
        <v>152676</v>
      </c>
      <c r="C30" s="46">
        <f t="shared" si="7"/>
        <v>26208</v>
      </c>
    </row>
    <row r="31" spans="1:3" ht="12.75">
      <c r="A31" s="19" t="s">
        <v>116</v>
      </c>
      <c r="B31" s="43">
        <f t="shared" si="6"/>
        <v>129625</v>
      </c>
      <c r="C31" s="46">
        <f t="shared" si="7"/>
        <v>13639</v>
      </c>
    </row>
    <row r="32" spans="1:3" ht="12.75">
      <c r="A32" s="19" t="s">
        <v>117</v>
      </c>
      <c r="B32" s="43">
        <f t="shared" si="6"/>
        <v>57422</v>
      </c>
      <c r="C32" s="46">
        <f t="shared" si="7"/>
        <v>7862</v>
      </c>
    </row>
    <row r="33" spans="1:3" ht="12.75">
      <c r="A33" s="19" t="s">
        <v>118</v>
      </c>
      <c r="B33" s="43">
        <f t="shared" si="6"/>
        <v>25329</v>
      </c>
      <c r="C33" s="46">
        <f t="shared" si="7"/>
        <v>2202</v>
      </c>
    </row>
    <row r="34" spans="1:3" ht="12.75">
      <c r="A34" s="19" t="s">
        <v>108</v>
      </c>
      <c r="B34" s="43">
        <f>H18</f>
        <v>6932</v>
      </c>
      <c r="C34" s="46">
        <f t="shared" si="7"/>
        <v>764</v>
      </c>
    </row>
    <row r="35" spans="2:3" ht="12.75">
      <c r="B35" s="23"/>
      <c r="C35" s="23"/>
    </row>
    <row r="36" spans="2:3" ht="12.75">
      <c r="B36" s="23">
        <f>SUM(B24:B35)</f>
        <v>1713597</v>
      </c>
      <c r="C36" s="23">
        <f>SUM(C24:C35)</f>
        <v>307987</v>
      </c>
    </row>
  </sheetData>
  <sheetProtection/>
  <mergeCells count="8">
    <mergeCell ref="E5:G5"/>
    <mergeCell ref="H5:J5"/>
    <mergeCell ref="K5:K7"/>
    <mergeCell ref="A1:K1"/>
    <mergeCell ref="A3:K3"/>
    <mergeCell ref="A5:A7"/>
    <mergeCell ref="A2:K2"/>
    <mergeCell ref="B5:D5"/>
  </mergeCells>
  <printOptions horizontalCentered="1" verticalCentered="1"/>
  <pageMargins left="0" right="0" top="0" bottom="0" header="0" footer="0"/>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R32"/>
  <sheetViews>
    <sheetView rightToLeft="1" view="pageBreakPreview" zoomScale="90" zoomScaleSheetLayoutView="90" zoomScalePageLayoutView="0" workbookViewId="0" topLeftCell="A1">
      <selection activeCell="F14" sqref="F14"/>
    </sheetView>
  </sheetViews>
  <sheetFormatPr defaultColWidth="11.421875" defaultRowHeight="12.75"/>
  <cols>
    <col min="1" max="1" width="25.7109375" style="19" customWidth="1"/>
    <col min="2" max="2" width="9.8515625" style="19" bestFit="1" customWidth="1"/>
    <col min="3" max="3" width="11.00390625" style="19" bestFit="1" customWidth="1"/>
    <col min="4" max="4" width="10.00390625" style="19" bestFit="1" customWidth="1"/>
    <col min="5" max="5" width="11.57421875" style="19" bestFit="1" customWidth="1"/>
    <col min="6" max="6" width="10.00390625" style="19" bestFit="1" customWidth="1"/>
    <col min="7" max="8" width="11.57421875" style="19" bestFit="1" customWidth="1"/>
    <col min="9" max="9" width="10.00390625" style="19" bestFit="1" customWidth="1"/>
    <col min="10" max="10" width="11.57421875" style="19" bestFit="1" customWidth="1"/>
    <col min="11" max="11" width="25.7109375" style="19" customWidth="1"/>
    <col min="12" max="16384" width="11.421875" style="19" customWidth="1"/>
  </cols>
  <sheetData>
    <row r="1" spans="1:18" s="15" customFormat="1" ht="18">
      <c r="A1" s="299" t="s">
        <v>228</v>
      </c>
      <c r="B1" s="299"/>
      <c r="C1" s="299"/>
      <c r="D1" s="299"/>
      <c r="E1" s="299"/>
      <c r="F1" s="299"/>
      <c r="G1" s="299"/>
      <c r="H1" s="299"/>
      <c r="I1" s="299"/>
      <c r="J1" s="299"/>
      <c r="K1" s="299"/>
      <c r="L1" s="14"/>
      <c r="M1" s="14"/>
      <c r="N1" s="14"/>
      <c r="O1" s="14"/>
      <c r="P1" s="14"/>
      <c r="Q1" s="14"/>
      <c r="R1" s="14"/>
    </row>
    <row r="2" spans="1:18" s="17" customFormat="1" ht="36.75" customHeight="1">
      <c r="A2" s="272" t="s">
        <v>236</v>
      </c>
      <c r="B2" s="272"/>
      <c r="C2" s="272"/>
      <c r="D2" s="272"/>
      <c r="E2" s="272"/>
      <c r="F2" s="272"/>
      <c r="G2" s="272"/>
      <c r="H2" s="272"/>
      <c r="I2" s="272"/>
      <c r="J2" s="272"/>
      <c r="K2" s="272"/>
      <c r="L2" s="16"/>
      <c r="M2" s="16"/>
      <c r="N2" s="16"/>
      <c r="O2" s="16"/>
      <c r="P2" s="16"/>
      <c r="Q2" s="16"/>
      <c r="R2" s="16"/>
    </row>
    <row r="3" spans="1:18" s="17" customFormat="1" ht="21.75" customHeight="1">
      <c r="A3" s="272">
        <v>2021</v>
      </c>
      <c r="B3" s="272"/>
      <c r="C3" s="272"/>
      <c r="D3" s="272"/>
      <c r="E3" s="272"/>
      <c r="F3" s="272"/>
      <c r="G3" s="272"/>
      <c r="H3" s="272"/>
      <c r="I3" s="272"/>
      <c r="J3" s="272"/>
      <c r="K3" s="272"/>
      <c r="L3" s="16"/>
      <c r="M3" s="16"/>
      <c r="N3" s="16"/>
      <c r="O3" s="16"/>
      <c r="P3" s="16"/>
      <c r="Q3" s="16"/>
      <c r="R3" s="16"/>
    </row>
    <row r="4" spans="1:18" s="12" customFormat="1" ht="15.75">
      <c r="A4" s="181" t="s">
        <v>305</v>
      </c>
      <c r="B4" s="180"/>
      <c r="C4" s="180"/>
      <c r="D4" s="180"/>
      <c r="E4" s="180"/>
      <c r="F4" s="180"/>
      <c r="G4" s="180"/>
      <c r="H4" s="180"/>
      <c r="I4" s="180"/>
      <c r="J4" s="180"/>
      <c r="K4" s="180" t="s">
        <v>306</v>
      </c>
      <c r="L4" s="3"/>
      <c r="M4" s="3"/>
      <c r="N4" s="3"/>
      <c r="O4" s="3"/>
      <c r="P4" s="3"/>
      <c r="Q4" s="3"/>
      <c r="R4" s="3"/>
    </row>
    <row r="5" spans="1:15" s="21" customFormat="1" ht="31.5" customHeight="1">
      <c r="A5" s="303" t="s">
        <v>37</v>
      </c>
      <c r="B5" s="295" t="s">
        <v>264</v>
      </c>
      <c r="C5" s="295"/>
      <c r="D5" s="295"/>
      <c r="E5" s="295" t="s">
        <v>265</v>
      </c>
      <c r="F5" s="295"/>
      <c r="G5" s="295"/>
      <c r="H5" s="295" t="s">
        <v>266</v>
      </c>
      <c r="I5" s="295"/>
      <c r="J5" s="295"/>
      <c r="K5" s="306" t="s">
        <v>38</v>
      </c>
      <c r="L5" s="20"/>
      <c r="M5" s="20"/>
      <c r="N5" s="20"/>
      <c r="O5" s="20"/>
    </row>
    <row r="6" spans="1:15" ht="15.75" customHeight="1">
      <c r="A6" s="304"/>
      <c r="B6" s="116" t="s">
        <v>103</v>
      </c>
      <c r="C6" s="116" t="s">
        <v>104</v>
      </c>
      <c r="D6" s="116" t="s">
        <v>99</v>
      </c>
      <c r="E6" s="116" t="s">
        <v>103</v>
      </c>
      <c r="F6" s="116" t="s">
        <v>104</v>
      </c>
      <c r="G6" s="116" t="s">
        <v>99</v>
      </c>
      <c r="H6" s="116" t="s">
        <v>103</v>
      </c>
      <c r="I6" s="116" t="s">
        <v>104</v>
      </c>
      <c r="J6" s="116" t="s">
        <v>99</v>
      </c>
      <c r="K6" s="307"/>
      <c r="L6" s="18"/>
      <c r="M6" s="18"/>
      <c r="N6" s="18"/>
      <c r="O6" s="18"/>
    </row>
    <row r="7" spans="1:15" ht="15" customHeight="1">
      <c r="A7" s="305"/>
      <c r="B7" s="55" t="s">
        <v>102</v>
      </c>
      <c r="C7" s="55" t="s">
        <v>101</v>
      </c>
      <c r="D7" s="111" t="s">
        <v>100</v>
      </c>
      <c r="E7" s="55" t="s">
        <v>102</v>
      </c>
      <c r="F7" s="55" t="s">
        <v>101</v>
      </c>
      <c r="G7" s="111" t="s">
        <v>100</v>
      </c>
      <c r="H7" s="173" t="s">
        <v>102</v>
      </c>
      <c r="I7" s="173" t="s">
        <v>101</v>
      </c>
      <c r="J7" s="111" t="s">
        <v>100</v>
      </c>
      <c r="K7" s="308"/>
      <c r="L7" s="18"/>
      <c r="M7" s="18"/>
      <c r="N7" s="18"/>
      <c r="O7" s="18"/>
    </row>
    <row r="8" spans="1:15" ht="25.5" customHeight="1" thickBot="1">
      <c r="A8" s="118" t="s">
        <v>0</v>
      </c>
      <c r="B8" s="77">
        <v>0</v>
      </c>
      <c r="C8" s="77">
        <v>0</v>
      </c>
      <c r="D8" s="78">
        <f>B8+C8</f>
        <v>0</v>
      </c>
      <c r="E8" s="77">
        <v>14697</v>
      </c>
      <c r="F8" s="77">
        <v>98</v>
      </c>
      <c r="G8" s="78">
        <f>E8+F8</f>
        <v>14795</v>
      </c>
      <c r="H8" s="78">
        <f>B8+E8</f>
        <v>14697</v>
      </c>
      <c r="I8" s="78">
        <f>C8+F8</f>
        <v>98</v>
      </c>
      <c r="J8" s="78">
        <f>H8+I8</f>
        <v>14795</v>
      </c>
      <c r="K8" s="119" t="s">
        <v>119</v>
      </c>
      <c r="L8" s="18"/>
      <c r="M8" s="18"/>
      <c r="N8" s="18"/>
      <c r="O8" s="18"/>
    </row>
    <row r="9" spans="1:15" ht="25.5" customHeight="1" thickBot="1" thickTop="1">
      <c r="A9" s="120" t="s">
        <v>2</v>
      </c>
      <c r="B9" s="61">
        <v>280</v>
      </c>
      <c r="C9" s="61">
        <v>280</v>
      </c>
      <c r="D9" s="67">
        <f aca="true" t="shared" si="0" ref="D9:D19">B9+C9</f>
        <v>560</v>
      </c>
      <c r="E9" s="61">
        <v>162961</v>
      </c>
      <c r="F9" s="61">
        <v>14300</v>
      </c>
      <c r="G9" s="67">
        <f aca="true" t="shared" si="1" ref="G9:G19">E9+F9</f>
        <v>177261</v>
      </c>
      <c r="H9" s="67">
        <f aca="true" t="shared" si="2" ref="H9:H19">B9+E9</f>
        <v>163241</v>
      </c>
      <c r="I9" s="67">
        <f aca="true" t="shared" si="3" ref="I9:I19">C9+F9</f>
        <v>14580</v>
      </c>
      <c r="J9" s="67">
        <f aca="true" t="shared" si="4" ref="J9:J19">H9+I9</f>
        <v>177821</v>
      </c>
      <c r="K9" s="121" t="s">
        <v>1</v>
      </c>
      <c r="L9" s="18"/>
      <c r="M9" s="18"/>
      <c r="N9" s="18"/>
      <c r="O9" s="18"/>
    </row>
    <row r="10" spans="1:15" ht="25.5" customHeight="1" thickBot="1" thickTop="1">
      <c r="A10" s="118" t="s">
        <v>189</v>
      </c>
      <c r="B10" s="77">
        <v>0</v>
      </c>
      <c r="C10" s="77">
        <v>0</v>
      </c>
      <c r="D10" s="78">
        <f t="shared" si="0"/>
        <v>0</v>
      </c>
      <c r="E10" s="77">
        <v>445</v>
      </c>
      <c r="F10" s="77">
        <v>51</v>
      </c>
      <c r="G10" s="78">
        <f t="shared" si="1"/>
        <v>496</v>
      </c>
      <c r="H10" s="78">
        <f t="shared" si="2"/>
        <v>445</v>
      </c>
      <c r="I10" s="78">
        <f t="shared" si="3"/>
        <v>51</v>
      </c>
      <c r="J10" s="78">
        <f t="shared" si="4"/>
        <v>496</v>
      </c>
      <c r="K10" s="119" t="s">
        <v>192</v>
      </c>
      <c r="L10" s="18"/>
      <c r="M10" s="18"/>
      <c r="N10" s="18"/>
      <c r="O10" s="18"/>
    </row>
    <row r="11" spans="1:15" ht="25.5" customHeight="1" thickBot="1" thickTop="1">
      <c r="A11" s="120" t="s">
        <v>4</v>
      </c>
      <c r="B11" s="61">
        <v>3224</v>
      </c>
      <c r="C11" s="61">
        <v>482</v>
      </c>
      <c r="D11" s="67">
        <f t="shared" si="0"/>
        <v>3706</v>
      </c>
      <c r="E11" s="61">
        <v>345770</v>
      </c>
      <c r="F11" s="61">
        <v>25410</v>
      </c>
      <c r="G11" s="67">
        <f t="shared" si="1"/>
        <v>371180</v>
      </c>
      <c r="H11" s="67">
        <f t="shared" si="2"/>
        <v>348994</v>
      </c>
      <c r="I11" s="67">
        <f t="shared" si="3"/>
        <v>25892</v>
      </c>
      <c r="J11" s="67">
        <f t="shared" si="4"/>
        <v>374886</v>
      </c>
      <c r="K11" s="121" t="s">
        <v>3</v>
      </c>
      <c r="L11" s="18"/>
      <c r="M11" s="18"/>
      <c r="N11" s="18"/>
      <c r="O11" s="18"/>
    </row>
    <row r="12" spans="1:15" ht="25.5" customHeight="1" thickBot="1" thickTop="1">
      <c r="A12" s="118" t="s">
        <v>6</v>
      </c>
      <c r="B12" s="77">
        <v>6121</v>
      </c>
      <c r="C12" s="77">
        <v>1292</v>
      </c>
      <c r="D12" s="78">
        <f t="shared" si="0"/>
        <v>7413</v>
      </c>
      <c r="E12" s="77">
        <v>439029</v>
      </c>
      <c r="F12" s="77">
        <v>44230</v>
      </c>
      <c r="G12" s="78">
        <f t="shared" si="1"/>
        <v>483259</v>
      </c>
      <c r="H12" s="78">
        <f t="shared" si="2"/>
        <v>445150</v>
      </c>
      <c r="I12" s="78">
        <f t="shared" si="3"/>
        <v>45522</v>
      </c>
      <c r="J12" s="78">
        <f t="shared" si="4"/>
        <v>490672</v>
      </c>
      <c r="K12" s="119" t="s">
        <v>5</v>
      </c>
      <c r="L12" s="18"/>
      <c r="M12" s="18"/>
      <c r="N12" s="18"/>
      <c r="O12" s="18"/>
    </row>
    <row r="13" spans="1:15" ht="25.5" customHeight="1" thickBot="1" thickTop="1">
      <c r="A13" s="120" t="s">
        <v>250</v>
      </c>
      <c r="B13" s="61">
        <v>0</v>
      </c>
      <c r="C13" s="61">
        <v>0</v>
      </c>
      <c r="D13" s="67">
        <f>B13+C13</f>
        <v>0</v>
      </c>
      <c r="E13" s="61">
        <v>6233</v>
      </c>
      <c r="F13" s="61">
        <v>0</v>
      </c>
      <c r="G13" s="67">
        <f>E13+F13</f>
        <v>6233</v>
      </c>
      <c r="H13" s="67">
        <f>B13+E13</f>
        <v>6233</v>
      </c>
      <c r="I13" s="67">
        <f>C13+F13</f>
        <v>0</v>
      </c>
      <c r="J13" s="67">
        <f>H13+I13</f>
        <v>6233</v>
      </c>
      <c r="K13" s="121" t="s">
        <v>251</v>
      </c>
      <c r="L13" s="18"/>
      <c r="M13" s="18"/>
      <c r="N13" s="18"/>
      <c r="O13" s="18"/>
    </row>
    <row r="14" spans="1:15" ht="25.5" customHeight="1" thickBot="1" thickTop="1">
      <c r="A14" s="118" t="s">
        <v>8</v>
      </c>
      <c r="B14" s="77">
        <v>26967</v>
      </c>
      <c r="C14" s="77">
        <v>15058</v>
      </c>
      <c r="D14" s="78">
        <f t="shared" si="0"/>
        <v>42025</v>
      </c>
      <c r="E14" s="77">
        <v>240427</v>
      </c>
      <c r="F14" s="77">
        <v>58990</v>
      </c>
      <c r="G14" s="78">
        <f t="shared" si="1"/>
        <v>299417</v>
      </c>
      <c r="H14" s="78">
        <f t="shared" si="2"/>
        <v>267394</v>
      </c>
      <c r="I14" s="78">
        <f t="shared" si="3"/>
        <v>74048</v>
      </c>
      <c r="J14" s="78">
        <f t="shared" si="4"/>
        <v>341442</v>
      </c>
      <c r="K14" s="119" t="s">
        <v>7</v>
      </c>
      <c r="L14" s="18"/>
      <c r="M14" s="18"/>
      <c r="N14" s="18"/>
      <c r="O14" s="18"/>
    </row>
    <row r="15" spans="1:15" ht="25.5" customHeight="1" thickBot="1" thickTop="1">
      <c r="A15" s="120" t="s">
        <v>10</v>
      </c>
      <c r="B15" s="61">
        <v>277</v>
      </c>
      <c r="C15" s="61">
        <v>114</v>
      </c>
      <c r="D15" s="67">
        <f t="shared" si="0"/>
        <v>391</v>
      </c>
      <c r="E15" s="61">
        <v>44428</v>
      </c>
      <c r="F15" s="61">
        <v>11912</v>
      </c>
      <c r="G15" s="67">
        <f t="shared" si="1"/>
        <v>56340</v>
      </c>
      <c r="H15" s="67">
        <f t="shared" si="2"/>
        <v>44705</v>
      </c>
      <c r="I15" s="67">
        <f t="shared" si="3"/>
        <v>12026</v>
      </c>
      <c r="J15" s="67">
        <f t="shared" si="4"/>
        <v>56731</v>
      </c>
      <c r="K15" s="121" t="s">
        <v>9</v>
      </c>
      <c r="L15" s="18"/>
      <c r="M15" s="18"/>
      <c r="N15" s="18"/>
      <c r="O15" s="18"/>
    </row>
    <row r="16" spans="1:15" ht="25.5" customHeight="1" thickBot="1" thickTop="1">
      <c r="A16" s="118" t="s">
        <v>190</v>
      </c>
      <c r="B16" s="77">
        <v>28847</v>
      </c>
      <c r="C16" s="77">
        <v>25925</v>
      </c>
      <c r="D16" s="78">
        <f t="shared" si="0"/>
        <v>54772</v>
      </c>
      <c r="E16" s="77">
        <v>367386</v>
      </c>
      <c r="F16" s="77">
        <v>100583</v>
      </c>
      <c r="G16" s="78">
        <f t="shared" si="1"/>
        <v>467969</v>
      </c>
      <c r="H16" s="78">
        <f t="shared" si="2"/>
        <v>396233</v>
      </c>
      <c r="I16" s="78">
        <f t="shared" si="3"/>
        <v>126508</v>
      </c>
      <c r="J16" s="78">
        <f t="shared" si="4"/>
        <v>522741</v>
      </c>
      <c r="K16" s="119" t="s">
        <v>193</v>
      </c>
      <c r="L16" s="18"/>
      <c r="M16" s="18"/>
      <c r="N16" s="18"/>
      <c r="O16" s="18"/>
    </row>
    <row r="17" spans="1:15" ht="25.5" customHeight="1" thickBot="1" thickTop="1">
      <c r="A17" s="120" t="s">
        <v>35</v>
      </c>
      <c r="B17" s="61">
        <v>1601</v>
      </c>
      <c r="C17" s="61">
        <v>487</v>
      </c>
      <c r="D17" s="67">
        <f t="shared" si="0"/>
        <v>2088</v>
      </c>
      <c r="E17" s="61">
        <v>3377</v>
      </c>
      <c r="F17" s="61">
        <v>1045</v>
      </c>
      <c r="G17" s="67">
        <f t="shared" si="1"/>
        <v>4422</v>
      </c>
      <c r="H17" s="67">
        <f t="shared" si="2"/>
        <v>4978</v>
      </c>
      <c r="I17" s="67">
        <f t="shared" si="3"/>
        <v>1532</v>
      </c>
      <c r="J17" s="67">
        <f t="shared" si="4"/>
        <v>6510</v>
      </c>
      <c r="K17" s="121" t="s">
        <v>34</v>
      </c>
      <c r="L17" s="18"/>
      <c r="M17" s="18"/>
      <c r="N17" s="18"/>
      <c r="O17" s="18"/>
    </row>
    <row r="18" spans="1:15" ht="25.5" customHeight="1" thickBot="1" thickTop="1">
      <c r="A18" s="118" t="s">
        <v>36</v>
      </c>
      <c r="B18" s="77">
        <v>1757</v>
      </c>
      <c r="C18" s="77">
        <v>946</v>
      </c>
      <c r="D18" s="78">
        <f t="shared" si="0"/>
        <v>2703</v>
      </c>
      <c r="E18" s="77">
        <v>10762</v>
      </c>
      <c r="F18" s="77">
        <v>5222</v>
      </c>
      <c r="G18" s="78">
        <f t="shared" si="1"/>
        <v>15984</v>
      </c>
      <c r="H18" s="78">
        <f t="shared" si="2"/>
        <v>12519</v>
      </c>
      <c r="I18" s="78">
        <f t="shared" si="3"/>
        <v>6168</v>
      </c>
      <c r="J18" s="78">
        <f t="shared" si="4"/>
        <v>18687</v>
      </c>
      <c r="K18" s="119" t="s">
        <v>91</v>
      </c>
      <c r="L18" s="18"/>
      <c r="M18" s="18"/>
      <c r="N18" s="18"/>
      <c r="O18" s="18"/>
    </row>
    <row r="19" spans="1:15" ht="25.5" customHeight="1" thickTop="1">
      <c r="A19" s="122" t="s">
        <v>191</v>
      </c>
      <c r="B19" s="69">
        <v>1240</v>
      </c>
      <c r="C19" s="69">
        <v>607</v>
      </c>
      <c r="D19" s="70">
        <f t="shared" si="0"/>
        <v>1847</v>
      </c>
      <c r="E19" s="69">
        <v>7768</v>
      </c>
      <c r="F19" s="69">
        <v>955</v>
      </c>
      <c r="G19" s="70">
        <f t="shared" si="1"/>
        <v>8723</v>
      </c>
      <c r="H19" s="70">
        <f t="shared" si="2"/>
        <v>9008</v>
      </c>
      <c r="I19" s="70">
        <f t="shared" si="3"/>
        <v>1562</v>
      </c>
      <c r="J19" s="70">
        <f t="shared" si="4"/>
        <v>10570</v>
      </c>
      <c r="K19" s="123" t="s">
        <v>92</v>
      </c>
      <c r="L19" s="18"/>
      <c r="M19" s="18"/>
      <c r="N19" s="18"/>
      <c r="O19" s="18"/>
    </row>
    <row r="20" spans="1:15" ht="25.5" customHeight="1">
      <c r="A20" s="124" t="s">
        <v>99</v>
      </c>
      <c r="B20" s="87">
        <f>SUM(B8:B19)</f>
        <v>70314</v>
      </c>
      <c r="C20" s="87">
        <f aca="true" t="shared" si="5" ref="C20:I20">SUM(C8:C19)</f>
        <v>45191</v>
      </c>
      <c r="D20" s="87">
        <f t="shared" si="5"/>
        <v>115505</v>
      </c>
      <c r="E20" s="87">
        <f t="shared" si="5"/>
        <v>1643283</v>
      </c>
      <c r="F20" s="87">
        <f t="shared" si="5"/>
        <v>262796</v>
      </c>
      <c r="G20" s="87">
        <f t="shared" si="5"/>
        <v>1906079</v>
      </c>
      <c r="H20" s="87">
        <f>SUM(H8:H19)</f>
        <v>1713597</v>
      </c>
      <c r="I20" s="87">
        <f t="shared" si="5"/>
        <v>307987</v>
      </c>
      <c r="J20" s="87">
        <f>SUM(J8:J19)</f>
        <v>2021584</v>
      </c>
      <c r="K20" s="125" t="s">
        <v>100</v>
      </c>
      <c r="L20" s="18"/>
      <c r="M20" s="18"/>
      <c r="N20" s="18"/>
      <c r="O20" s="18"/>
    </row>
    <row r="21" spans="1:11" ht="12.75">
      <c r="A21" s="19" t="s">
        <v>57</v>
      </c>
      <c r="K21" s="19" t="s">
        <v>83</v>
      </c>
    </row>
    <row r="25" spans="2:3" ht="12.75">
      <c r="B25" s="19" t="s">
        <v>164</v>
      </c>
      <c r="C25" s="19" t="s">
        <v>200</v>
      </c>
    </row>
    <row r="26" spans="1:3" ht="25.5">
      <c r="A26" s="18" t="s">
        <v>271</v>
      </c>
      <c r="B26" s="43">
        <f>H8+H9+H10</f>
        <v>178383</v>
      </c>
      <c r="C26" s="43">
        <f>I8+I9+I10</f>
        <v>14729</v>
      </c>
    </row>
    <row r="27" spans="1:3" ht="25.5">
      <c r="A27" s="18" t="s">
        <v>272</v>
      </c>
      <c r="B27" s="43">
        <f>H11</f>
        <v>348994</v>
      </c>
      <c r="C27" s="43">
        <f>I11</f>
        <v>25892</v>
      </c>
    </row>
    <row r="28" spans="1:3" ht="38.25">
      <c r="A28" s="18" t="s">
        <v>273</v>
      </c>
      <c r="B28" s="43">
        <f>H12+H13+H14</f>
        <v>718777</v>
      </c>
      <c r="C28" s="43">
        <f>I12+I13+I14</f>
        <v>119570</v>
      </c>
    </row>
    <row r="29" spans="1:3" ht="25.5">
      <c r="A29" s="18" t="s">
        <v>274</v>
      </c>
      <c r="B29" s="43">
        <f>H15</f>
        <v>44705</v>
      </c>
      <c r="C29" s="43">
        <f>I15</f>
        <v>12026</v>
      </c>
    </row>
    <row r="30" spans="1:3" ht="38.25">
      <c r="A30" s="18" t="s">
        <v>275</v>
      </c>
      <c r="B30" s="43">
        <f>SUM(H16:H19)</f>
        <v>422738</v>
      </c>
      <c r="C30" s="43">
        <f>SUM(I16:I19)</f>
        <v>135770</v>
      </c>
    </row>
    <row r="32" spans="2:5" ht="12.75">
      <c r="B32" s="92">
        <f>SUM(B26:B31)</f>
        <v>1713597</v>
      </c>
      <c r="C32" s="92">
        <f>SUM(C26:C31)</f>
        <v>307987</v>
      </c>
      <c r="D32" s="92"/>
      <c r="E32" s="93"/>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dimension ref="A1:R62"/>
  <sheetViews>
    <sheetView rightToLeft="1" view="pageBreakPreview" zoomScale="80" zoomScaleSheetLayoutView="80" zoomScalePageLayoutView="0" workbookViewId="0" topLeftCell="A23">
      <selection activeCell="G49" sqref="G49"/>
    </sheetView>
  </sheetViews>
  <sheetFormatPr defaultColWidth="11.421875" defaultRowHeight="24.75" customHeight="1"/>
  <cols>
    <col min="1" max="1" width="33.8515625" style="9" customWidth="1"/>
    <col min="2" max="2" width="9.8515625" style="9" bestFit="1" customWidth="1"/>
    <col min="3" max="3" width="10.7109375" style="9" bestFit="1" customWidth="1"/>
    <col min="4" max="4" width="10.00390625" style="9" bestFit="1" customWidth="1"/>
    <col min="5" max="5" width="11.57421875" style="9" bestFit="1" customWidth="1"/>
    <col min="6" max="6" width="10.00390625" style="9" bestFit="1" customWidth="1"/>
    <col min="7" max="8" width="11.57421875" style="9" bestFit="1" customWidth="1"/>
    <col min="9" max="9" width="10.57421875" style="9" bestFit="1" customWidth="1"/>
    <col min="10" max="10" width="12.140625" style="9" bestFit="1" customWidth="1"/>
    <col min="11" max="11" width="40.421875" style="9" customWidth="1"/>
    <col min="12" max="16384" width="11.421875" style="9" customWidth="1"/>
  </cols>
  <sheetData>
    <row r="1" spans="1:18" s="15" customFormat="1" ht="21.75" customHeight="1">
      <c r="A1" s="299" t="s">
        <v>219</v>
      </c>
      <c r="B1" s="299"/>
      <c r="C1" s="299"/>
      <c r="D1" s="299"/>
      <c r="E1" s="299"/>
      <c r="F1" s="299"/>
      <c r="G1" s="299"/>
      <c r="H1" s="299"/>
      <c r="I1" s="299"/>
      <c r="J1" s="299"/>
      <c r="K1" s="299"/>
      <c r="L1" s="14"/>
      <c r="M1" s="14"/>
      <c r="N1" s="14"/>
      <c r="O1" s="14"/>
      <c r="P1" s="14"/>
      <c r="Q1" s="14"/>
      <c r="R1" s="14"/>
    </row>
    <row r="2" spans="1:18" s="17" customFormat="1" ht="21.75" customHeight="1">
      <c r="A2" s="272" t="s">
        <v>237</v>
      </c>
      <c r="B2" s="272"/>
      <c r="C2" s="272"/>
      <c r="D2" s="272"/>
      <c r="E2" s="272"/>
      <c r="F2" s="272"/>
      <c r="G2" s="272"/>
      <c r="H2" s="272"/>
      <c r="I2" s="272"/>
      <c r="J2" s="272"/>
      <c r="K2" s="272"/>
      <c r="L2" s="16"/>
      <c r="M2" s="16"/>
      <c r="N2" s="16"/>
      <c r="O2" s="16"/>
      <c r="P2" s="16"/>
      <c r="Q2" s="16"/>
      <c r="R2" s="16"/>
    </row>
    <row r="3" spans="1:18" s="17" customFormat="1" ht="15.75">
      <c r="A3" s="272">
        <v>2021</v>
      </c>
      <c r="B3" s="272"/>
      <c r="C3" s="272"/>
      <c r="D3" s="272"/>
      <c r="E3" s="272"/>
      <c r="F3" s="272"/>
      <c r="G3" s="272"/>
      <c r="H3" s="272"/>
      <c r="I3" s="272"/>
      <c r="J3" s="272"/>
      <c r="K3" s="272"/>
      <c r="L3" s="16"/>
      <c r="M3" s="16"/>
      <c r="N3" s="16"/>
      <c r="O3" s="16"/>
      <c r="P3" s="16"/>
      <c r="Q3" s="16"/>
      <c r="R3" s="16"/>
    </row>
    <row r="4" spans="1:18" s="12" customFormat="1" ht="15.75">
      <c r="A4" s="181" t="s">
        <v>65</v>
      </c>
      <c r="B4" s="180"/>
      <c r="C4" s="180"/>
      <c r="D4" s="180"/>
      <c r="E4" s="180"/>
      <c r="F4" s="180"/>
      <c r="G4" s="180"/>
      <c r="H4" s="180"/>
      <c r="I4" s="180"/>
      <c r="J4" s="180"/>
      <c r="K4" s="180" t="s">
        <v>66</v>
      </c>
      <c r="L4" s="3"/>
      <c r="M4" s="3"/>
      <c r="N4" s="3"/>
      <c r="O4" s="3"/>
      <c r="P4" s="3"/>
      <c r="Q4" s="3"/>
      <c r="R4" s="3"/>
    </row>
    <row r="5" spans="1:15" s="21" customFormat="1" ht="31.5" customHeight="1">
      <c r="A5" s="303" t="s">
        <v>226</v>
      </c>
      <c r="B5" s="295" t="s">
        <v>264</v>
      </c>
      <c r="C5" s="295"/>
      <c r="D5" s="295"/>
      <c r="E5" s="295" t="s">
        <v>265</v>
      </c>
      <c r="F5" s="295"/>
      <c r="G5" s="295"/>
      <c r="H5" s="295" t="s">
        <v>266</v>
      </c>
      <c r="I5" s="295"/>
      <c r="J5" s="295"/>
      <c r="K5" s="306" t="s">
        <v>56</v>
      </c>
      <c r="L5" s="20"/>
      <c r="M5" s="20"/>
      <c r="N5" s="20"/>
      <c r="O5" s="20"/>
    </row>
    <row r="6" spans="1:15" s="19" customFormat="1" ht="15.75" customHeight="1">
      <c r="A6" s="304"/>
      <c r="B6" s="116" t="s">
        <v>103</v>
      </c>
      <c r="C6" s="116" t="s">
        <v>104</v>
      </c>
      <c r="D6" s="116" t="s">
        <v>99</v>
      </c>
      <c r="E6" s="116" t="s">
        <v>103</v>
      </c>
      <c r="F6" s="116" t="s">
        <v>104</v>
      </c>
      <c r="G6" s="116" t="s">
        <v>99</v>
      </c>
      <c r="H6" s="116" t="s">
        <v>103</v>
      </c>
      <c r="I6" s="116" t="s">
        <v>104</v>
      </c>
      <c r="J6" s="116" t="s">
        <v>99</v>
      </c>
      <c r="K6" s="307"/>
      <c r="L6" s="18"/>
      <c r="M6" s="18"/>
      <c r="N6" s="18"/>
      <c r="O6" s="18"/>
    </row>
    <row r="7" spans="1:15" s="19" customFormat="1" ht="15" customHeight="1">
      <c r="A7" s="305"/>
      <c r="B7" s="55" t="s">
        <v>102</v>
      </c>
      <c r="C7" s="55" t="s">
        <v>101</v>
      </c>
      <c r="D7" s="111" t="s">
        <v>100</v>
      </c>
      <c r="E7" s="55" t="s">
        <v>102</v>
      </c>
      <c r="F7" s="55" t="s">
        <v>101</v>
      </c>
      <c r="G7" s="111" t="s">
        <v>100</v>
      </c>
      <c r="H7" s="55" t="s">
        <v>102</v>
      </c>
      <c r="I7" s="55" t="s">
        <v>101</v>
      </c>
      <c r="J7" s="111" t="s">
        <v>100</v>
      </c>
      <c r="K7" s="308"/>
      <c r="L7" s="18"/>
      <c r="M7" s="18"/>
      <c r="N7" s="18"/>
      <c r="O7" s="18"/>
    </row>
    <row r="8" spans="1:15" s="19" customFormat="1" ht="15.75" thickBot="1">
      <c r="A8" s="126" t="s">
        <v>124</v>
      </c>
      <c r="B8" s="98">
        <v>33</v>
      </c>
      <c r="C8" s="98">
        <v>0</v>
      </c>
      <c r="D8" s="64">
        <f>B8+C8</f>
        <v>33</v>
      </c>
      <c r="E8" s="98">
        <v>26686</v>
      </c>
      <c r="F8" s="98">
        <v>0</v>
      </c>
      <c r="G8" s="81">
        <f>E8+F8</f>
        <v>26686</v>
      </c>
      <c r="H8" s="81">
        <f>B8+E8</f>
        <v>26719</v>
      </c>
      <c r="I8" s="65">
        <f>C8+F8</f>
        <v>0</v>
      </c>
      <c r="J8" s="66">
        <f>H8+I8</f>
        <v>26719</v>
      </c>
      <c r="K8" s="104" t="s">
        <v>144</v>
      </c>
      <c r="L8" s="18"/>
      <c r="M8" s="18"/>
      <c r="N8" s="18"/>
      <c r="O8" s="18"/>
    </row>
    <row r="9" spans="1:12" s="19" customFormat="1" ht="16.5" thickBot="1" thickTop="1">
      <c r="A9" s="127" t="s">
        <v>125</v>
      </c>
      <c r="B9" s="97">
        <v>4345</v>
      </c>
      <c r="C9" s="97">
        <v>1532</v>
      </c>
      <c r="D9" s="67">
        <f aca="true" t="shared" si="0" ref="D9:D28">B9+C9</f>
        <v>5877</v>
      </c>
      <c r="E9" s="97">
        <v>25489</v>
      </c>
      <c r="F9" s="97">
        <v>2318</v>
      </c>
      <c r="G9" s="80">
        <f aca="true" t="shared" si="1" ref="G9:G28">E9+F9</f>
        <v>27807</v>
      </c>
      <c r="H9" s="80">
        <f aca="true" t="shared" si="2" ref="H9:H28">B9+E9</f>
        <v>29834</v>
      </c>
      <c r="I9" s="68">
        <f aca="true" t="shared" si="3" ref="I9:I28">C9+F9</f>
        <v>3850</v>
      </c>
      <c r="J9" s="68">
        <f aca="true" t="shared" si="4" ref="J9:J28">H9+I9</f>
        <v>33684</v>
      </c>
      <c r="K9" s="105" t="s">
        <v>145</v>
      </c>
      <c r="L9" s="18"/>
    </row>
    <row r="10" spans="1:12" s="19" customFormat="1" ht="16.5" thickBot="1" thickTop="1">
      <c r="A10" s="126" t="s">
        <v>126</v>
      </c>
      <c r="B10" s="98">
        <v>1653</v>
      </c>
      <c r="C10" s="98">
        <v>215</v>
      </c>
      <c r="D10" s="64">
        <f t="shared" si="0"/>
        <v>1868</v>
      </c>
      <c r="E10" s="98">
        <v>103118</v>
      </c>
      <c r="F10" s="98">
        <v>1278</v>
      </c>
      <c r="G10" s="81">
        <f t="shared" si="1"/>
        <v>104396</v>
      </c>
      <c r="H10" s="81">
        <f t="shared" si="2"/>
        <v>104771</v>
      </c>
      <c r="I10" s="65">
        <f t="shared" si="3"/>
        <v>1493</v>
      </c>
      <c r="J10" s="66">
        <f t="shared" si="4"/>
        <v>106264</v>
      </c>
      <c r="K10" s="104" t="s">
        <v>88</v>
      </c>
      <c r="L10" s="18"/>
    </row>
    <row r="11" spans="1:12" s="19" customFormat="1" ht="31.5" thickBot="1" thickTop="1">
      <c r="A11" s="127" t="s">
        <v>127</v>
      </c>
      <c r="B11" s="97">
        <v>1286</v>
      </c>
      <c r="C11" s="97">
        <v>1043</v>
      </c>
      <c r="D11" s="67">
        <f t="shared" si="0"/>
        <v>2329</v>
      </c>
      <c r="E11" s="97">
        <v>9927</v>
      </c>
      <c r="F11" s="97">
        <v>1128</v>
      </c>
      <c r="G11" s="80">
        <f t="shared" si="1"/>
        <v>11055</v>
      </c>
      <c r="H11" s="80">
        <f t="shared" si="2"/>
        <v>11213</v>
      </c>
      <c r="I11" s="68">
        <f t="shared" si="3"/>
        <v>2171</v>
      </c>
      <c r="J11" s="68">
        <f t="shared" si="4"/>
        <v>13384</v>
      </c>
      <c r="K11" s="105" t="s">
        <v>146</v>
      </c>
      <c r="L11" s="18"/>
    </row>
    <row r="12" spans="1:15" s="19" customFormat="1" ht="31.5" thickBot="1" thickTop="1">
      <c r="A12" s="126" t="s">
        <v>128</v>
      </c>
      <c r="B12" s="98">
        <v>450</v>
      </c>
      <c r="C12" s="98">
        <v>165</v>
      </c>
      <c r="D12" s="64">
        <f t="shared" si="0"/>
        <v>615</v>
      </c>
      <c r="E12" s="98">
        <v>870</v>
      </c>
      <c r="F12" s="98">
        <v>82</v>
      </c>
      <c r="G12" s="81">
        <f t="shared" si="1"/>
        <v>952</v>
      </c>
      <c r="H12" s="81">
        <f t="shared" si="2"/>
        <v>1320</v>
      </c>
      <c r="I12" s="65">
        <f t="shared" si="3"/>
        <v>247</v>
      </c>
      <c r="J12" s="66">
        <f t="shared" si="4"/>
        <v>1567</v>
      </c>
      <c r="K12" s="104" t="s">
        <v>147</v>
      </c>
      <c r="L12" s="18"/>
      <c r="M12" s="18"/>
      <c r="N12" s="18"/>
      <c r="O12" s="18"/>
    </row>
    <row r="13" spans="1:15" s="19" customFormat="1" ht="16.5" thickBot="1" thickTop="1">
      <c r="A13" s="127" t="s">
        <v>129</v>
      </c>
      <c r="B13" s="97">
        <v>1346</v>
      </c>
      <c r="C13" s="97">
        <v>215</v>
      </c>
      <c r="D13" s="67">
        <f t="shared" si="0"/>
        <v>1561</v>
      </c>
      <c r="E13" s="97">
        <v>662944</v>
      </c>
      <c r="F13" s="97">
        <v>3536</v>
      </c>
      <c r="G13" s="80">
        <f t="shared" si="1"/>
        <v>666480</v>
      </c>
      <c r="H13" s="80">
        <f t="shared" si="2"/>
        <v>664290</v>
      </c>
      <c r="I13" s="68">
        <f t="shared" si="3"/>
        <v>3751</v>
      </c>
      <c r="J13" s="68">
        <f t="shared" si="4"/>
        <v>668041</v>
      </c>
      <c r="K13" s="105" t="s">
        <v>89</v>
      </c>
      <c r="L13" s="18"/>
      <c r="M13" s="18"/>
      <c r="N13" s="18"/>
      <c r="O13" s="18"/>
    </row>
    <row r="14" spans="1:15" s="19" customFormat="1" ht="31.5" thickBot="1" thickTop="1">
      <c r="A14" s="126" t="s">
        <v>130</v>
      </c>
      <c r="B14" s="98">
        <v>881</v>
      </c>
      <c r="C14" s="98">
        <v>727</v>
      </c>
      <c r="D14" s="64">
        <f t="shared" si="0"/>
        <v>1608</v>
      </c>
      <c r="E14" s="98">
        <v>216886</v>
      </c>
      <c r="F14" s="98">
        <v>27159</v>
      </c>
      <c r="G14" s="81">
        <f t="shared" si="1"/>
        <v>244045</v>
      </c>
      <c r="H14" s="81">
        <f t="shared" si="2"/>
        <v>217767</v>
      </c>
      <c r="I14" s="65">
        <f t="shared" si="3"/>
        <v>27886</v>
      </c>
      <c r="J14" s="66">
        <f t="shared" si="4"/>
        <v>245653</v>
      </c>
      <c r="K14" s="104" t="s">
        <v>148</v>
      </c>
      <c r="L14" s="18"/>
      <c r="M14" s="18"/>
      <c r="N14" s="18"/>
      <c r="O14" s="18"/>
    </row>
    <row r="15" spans="1:15" s="19" customFormat="1" ht="16.5" thickBot="1" thickTop="1">
      <c r="A15" s="127" t="s">
        <v>131</v>
      </c>
      <c r="B15" s="97">
        <v>1142</v>
      </c>
      <c r="C15" s="97">
        <v>1303</v>
      </c>
      <c r="D15" s="67">
        <f t="shared" si="0"/>
        <v>2445</v>
      </c>
      <c r="E15" s="97">
        <v>124948</v>
      </c>
      <c r="F15" s="97">
        <v>8524</v>
      </c>
      <c r="G15" s="80">
        <f t="shared" si="1"/>
        <v>133472</v>
      </c>
      <c r="H15" s="80">
        <f t="shared" si="2"/>
        <v>126090</v>
      </c>
      <c r="I15" s="68">
        <f t="shared" si="3"/>
        <v>9827</v>
      </c>
      <c r="J15" s="68">
        <f t="shared" si="4"/>
        <v>135917</v>
      </c>
      <c r="K15" s="105" t="s">
        <v>149</v>
      </c>
      <c r="L15" s="18"/>
      <c r="M15" s="18"/>
      <c r="N15" s="18"/>
      <c r="O15" s="18"/>
    </row>
    <row r="16" spans="1:15" s="19" customFormat="1" ht="16.5" thickBot="1" thickTop="1">
      <c r="A16" s="126" t="s">
        <v>132</v>
      </c>
      <c r="B16" s="98">
        <v>887</v>
      </c>
      <c r="C16" s="98">
        <v>1016</v>
      </c>
      <c r="D16" s="64">
        <f t="shared" si="0"/>
        <v>1903</v>
      </c>
      <c r="E16" s="98">
        <v>52228</v>
      </c>
      <c r="F16" s="98">
        <v>21020</v>
      </c>
      <c r="G16" s="81">
        <f t="shared" si="1"/>
        <v>73248</v>
      </c>
      <c r="H16" s="81">
        <f t="shared" si="2"/>
        <v>53115</v>
      </c>
      <c r="I16" s="65">
        <f t="shared" si="3"/>
        <v>22036</v>
      </c>
      <c r="J16" s="66">
        <f t="shared" si="4"/>
        <v>75151</v>
      </c>
      <c r="K16" s="104" t="s">
        <v>150</v>
      </c>
      <c r="L16" s="18"/>
      <c r="M16" s="18"/>
      <c r="N16" s="18"/>
      <c r="O16" s="18"/>
    </row>
    <row r="17" spans="1:15" s="19" customFormat="1" ht="16.5" thickBot="1" thickTop="1">
      <c r="A17" s="127" t="s">
        <v>133</v>
      </c>
      <c r="B17" s="97">
        <v>2118</v>
      </c>
      <c r="C17" s="97">
        <v>1308</v>
      </c>
      <c r="D17" s="67">
        <f t="shared" si="0"/>
        <v>3426</v>
      </c>
      <c r="E17" s="97">
        <v>14921</v>
      </c>
      <c r="F17" s="97">
        <v>2543</v>
      </c>
      <c r="G17" s="80">
        <f t="shared" si="1"/>
        <v>17464</v>
      </c>
      <c r="H17" s="80">
        <f t="shared" si="2"/>
        <v>17039</v>
      </c>
      <c r="I17" s="68">
        <f t="shared" si="3"/>
        <v>3851</v>
      </c>
      <c r="J17" s="68">
        <f t="shared" si="4"/>
        <v>20890</v>
      </c>
      <c r="K17" s="105" t="s">
        <v>151</v>
      </c>
      <c r="L17" s="18"/>
      <c r="M17" s="18"/>
      <c r="N17" s="18"/>
      <c r="O17" s="18"/>
    </row>
    <row r="18" spans="1:15" s="19" customFormat="1" ht="16.5" thickBot="1" thickTop="1">
      <c r="A18" s="126" t="s">
        <v>134</v>
      </c>
      <c r="B18" s="98">
        <v>1999</v>
      </c>
      <c r="C18" s="98">
        <v>2227</v>
      </c>
      <c r="D18" s="64">
        <f t="shared" si="0"/>
        <v>4226</v>
      </c>
      <c r="E18" s="98">
        <v>13899</v>
      </c>
      <c r="F18" s="98">
        <v>3550</v>
      </c>
      <c r="G18" s="81">
        <f t="shared" si="1"/>
        <v>17449</v>
      </c>
      <c r="H18" s="81">
        <f t="shared" si="2"/>
        <v>15898</v>
      </c>
      <c r="I18" s="65">
        <f t="shared" si="3"/>
        <v>5777</v>
      </c>
      <c r="J18" s="66">
        <f t="shared" si="4"/>
        <v>21675</v>
      </c>
      <c r="K18" s="104" t="s">
        <v>152</v>
      </c>
      <c r="L18" s="18"/>
      <c r="M18" s="18"/>
      <c r="N18" s="18"/>
      <c r="O18" s="18"/>
    </row>
    <row r="19" spans="1:15" s="19" customFormat="1" ht="16.5" thickBot="1" thickTop="1">
      <c r="A19" s="127" t="s">
        <v>135</v>
      </c>
      <c r="B19" s="97">
        <v>574</v>
      </c>
      <c r="C19" s="97">
        <v>374</v>
      </c>
      <c r="D19" s="67">
        <f t="shared" si="0"/>
        <v>948</v>
      </c>
      <c r="E19" s="97">
        <v>14204</v>
      </c>
      <c r="F19" s="97">
        <v>960</v>
      </c>
      <c r="G19" s="80">
        <f t="shared" si="1"/>
        <v>15164</v>
      </c>
      <c r="H19" s="80">
        <f t="shared" si="2"/>
        <v>14778</v>
      </c>
      <c r="I19" s="68">
        <f t="shared" si="3"/>
        <v>1334</v>
      </c>
      <c r="J19" s="68">
        <f t="shared" si="4"/>
        <v>16112</v>
      </c>
      <c r="K19" s="105" t="s">
        <v>153</v>
      </c>
      <c r="L19" s="18"/>
      <c r="M19" s="18"/>
      <c r="N19" s="18"/>
      <c r="O19" s="18"/>
    </row>
    <row r="20" spans="1:15" s="19" customFormat="1" ht="27" thickBot="1" thickTop="1">
      <c r="A20" s="126" t="s">
        <v>136</v>
      </c>
      <c r="B20" s="98">
        <v>428</v>
      </c>
      <c r="C20" s="98">
        <v>184</v>
      </c>
      <c r="D20" s="64">
        <f t="shared" si="0"/>
        <v>612</v>
      </c>
      <c r="E20" s="98">
        <v>45174</v>
      </c>
      <c r="F20" s="98">
        <v>3218</v>
      </c>
      <c r="G20" s="81">
        <f t="shared" si="1"/>
        <v>48392</v>
      </c>
      <c r="H20" s="81">
        <f t="shared" si="2"/>
        <v>45602</v>
      </c>
      <c r="I20" s="65">
        <f t="shared" si="3"/>
        <v>3402</v>
      </c>
      <c r="J20" s="66">
        <f t="shared" si="4"/>
        <v>49004</v>
      </c>
      <c r="K20" s="104" t="s">
        <v>154</v>
      </c>
      <c r="L20" s="18"/>
      <c r="M20" s="18"/>
      <c r="N20" s="18"/>
      <c r="O20" s="18"/>
    </row>
    <row r="21" spans="1:15" s="19" customFormat="1" ht="16.5" thickBot="1" thickTop="1">
      <c r="A21" s="127" t="s">
        <v>137</v>
      </c>
      <c r="B21" s="97">
        <v>766</v>
      </c>
      <c r="C21" s="97">
        <v>740</v>
      </c>
      <c r="D21" s="67">
        <f t="shared" si="0"/>
        <v>1506</v>
      </c>
      <c r="E21" s="97">
        <v>144082</v>
      </c>
      <c r="F21" s="97">
        <v>33445</v>
      </c>
      <c r="G21" s="80">
        <f t="shared" si="1"/>
        <v>177527</v>
      </c>
      <c r="H21" s="80">
        <f t="shared" si="2"/>
        <v>144848</v>
      </c>
      <c r="I21" s="68">
        <f t="shared" si="3"/>
        <v>34185</v>
      </c>
      <c r="J21" s="68">
        <f t="shared" si="4"/>
        <v>179033</v>
      </c>
      <c r="K21" s="105" t="s">
        <v>155</v>
      </c>
      <c r="L21" s="18"/>
      <c r="M21" s="18"/>
      <c r="N21" s="18"/>
      <c r="O21" s="18"/>
    </row>
    <row r="22" spans="1:15" s="19" customFormat="1" ht="31.5" thickBot="1" thickTop="1">
      <c r="A22" s="126" t="s">
        <v>138</v>
      </c>
      <c r="B22" s="98">
        <v>45972</v>
      </c>
      <c r="C22" s="98">
        <v>17360</v>
      </c>
      <c r="D22" s="64">
        <f t="shared" si="0"/>
        <v>63332</v>
      </c>
      <c r="E22" s="98">
        <v>42273</v>
      </c>
      <c r="F22" s="98">
        <v>5593</v>
      </c>
      <c r="G22" s="81">
        <f t="shared" si="1"/>
        <v>47866</v>
      </c>
      <c r="H22" s="81">
        <f t="shared" si="2"/>
        <v>88245</v>
      </c>
      <c r="I22" s="65">
        <f t="shared" si="3"/>
        <v>22953</v>
      </c>
      <c r="J22" s="66">
        <f t="shared" si="4"/>
        <v>111198</v>
      </c>
      <c r="K22" s="104" t="s">
        <v>156</v>
      </c>
      <c r="L22" s="18"/>
      <c r="M22" s="18"/>
      <c r="N22" s="18"/>
      <c r="O22" s="18"/>
    </row>
    <row r="23" spans="1:15" s="19" customFormat="1" ht="16.5" thickBot="1" thickTop="1">
      <c r="A23" s="127" t="s">
        <v>39</v>
      </c>
      <c r="B23" s="97">
        <v>2415</v>
      </c>
      <c r="C23" s="97">
        <v>10867</v>
      </c>
      <c r="D23" s="67">
        <f t="shared" si="0"/>
        <v>13282</v>
      </c>
      <c r="E23" s="97">
        <v>24019</v>
      </c>
      <c r="F23" s="97">
        <v>20107</v>
      </c>
      <c r="G23" s="80">
        <f t="shared" si="1"/>
        <v>44126</v>
      </c>
      <c r="H23" s="80">
        <f t="shared" si="2"/>
        <v>26434</v>
      </c>
      <c r="I23" s="68">
        <f t="shared" si="3"/>
        <v>30974</v>
      </c>
      <c r="J23" s="68">
        <f t="shared" si="4"/>
        <v>57408</v>
      </c>
      <c r="K23" s="105" t="s">
        <v>90</v>
      </c>
      <c r="L23" s="18"/>
      <c r="M23" s="18"/>
      <c r="N23" s="18"/>
      <c r="O23" s="18"/>
    </row>
    <row r="24" spans="1:15" s="19" customFormat="1" ht="31.5" thickBot="1" thickTop="1">
      <c r="A24" s="126" t="s">
        <v>139</v>
      </c>
      <c r="B24" s="98">
        <v>2895</v>
      </c>
      <c r="C24" s="98">
        <v>4933</v>
      </c>
      <c r="D24" s="64">
        <f t="shared" si="0"/>
        <v>7828</v>
      </c>
      <c r="E24" s="98">
        <v>44542</v>
      </c>
      <c r="F24" s="98">
        <v>23415</v>
      </c>
      <c r="G24" s="81">
        <f t="shared" si="1"/>
        <v>67957</v>
      </c>
      <c r="H24" s="81">
        <f t="shared" si="2"/>
        <v>47437</v>
      </c>
      <c r="I24" s="65">
        <f t="shared" si="3"/>
        <v>28348</v>
      </c>
      <c r="J24" s="66">
        <f t="shared" si="4"/>
        <v>75785</v>
      </c>
      <c r="K24" s="104" t="s">
        <v>157</v>
      </c>
      <c r="L24" s="18"/>
      <c r="M24" s="18"/>
      <c r="N24" s="18"/>
      <c r="O24" s="18"/>
    </row>
    <row r="25" spans="1:15" s="19" customFormat="1" ht="16.5" thickBot="1" thickTop="1">
      <c r="A25" s="127" t="s">
        <v>140</v>
      </c>
      <c r="B25" s="97">
        <v>828</v>
      </c>
      <c r="C25" s="97">
        <v>852</v>
      </c>
      <c r="D25" s="67">
        <f t="shared" si="0"/>
        <v>1680</v>
      </c>
      <c r="E25" s="97">
        <v>2886</v>
      </c>
      <c r="F25" s="97">
        <v>935</v>
      </c>
      <c r="G25" s="80">
        <f t="shared" si="1"/>
        <v>3821</v>
      </c>
      <c r="H25" s="80">
        <f t="shared" si="2"/>
        <v>3714</v>
      </c>
      <c r="I25" s="68">
        <f t="shared" si="3"/>
        <v>1787</v>
      </c>
      <c r="J25" s="68">
        <f t="shared" si="4"/>
        <v>5501</v>
      </c>
      <c r="K25" s="105" t="s">
        <v>158</v>
      </c>
      <c r="L25" s="18"/>
      <c r="M25" s="18"/>
      <c r="N25" s="18"/>
      <c r="O25" s="18"/>
    </row>
    <row r="26" spans="1:15" s="19" customFormat="1" ht="16.5" thickBot="1" thickTop="1">
      <c r="A26" s="126" t="s">
        <v>141</v>
      </c>
      <c r="B26" s="98">
        <v>132</v>
      </c>
      <c r="C26" s="98">
        <v>32</v>
      </c>
      <c r="D26" s="64">
        <f t="shared" si="0"/>
        <v>164</v>
      </c>
      <c r="E26" s="98">
        <v>4826</v>
      </c>
      <c r="F26" s="98">
        <v>5725</v>
      </c>
      <c r="G26" s="81">
        <f t="shared" si="1"/>
        <v>10551</v>
      </c>
      <c r="H26" s="81">
        <f t="shared" si="2"/>
        <v>4958</v>
      </c>
      <c r="I26" s="65">
        <f t="shared" si="3"/>
        <v>5757</v>
      </c>
      <c r="J26" s="66">
        <f t="shared" si="4"/>
        <v>10715</v>
      </c>
      <c r="K26" s="104" t="s">
        <v>159</v>
      </c>
      <c r="L26" s="18"/>
      <c r="M26" s="18"/>
      <c r="N26" s="18"/>
      <c r="O26" s="18"/>
    </row>
    <row r="27" spans="1:15" s="19" customFormat="1" ht="52.5" thickBot="1" thickTop="1">
      <c r="A27" s="127" t="s">
        <v>142</v>
      </c>
      <c r="B27" s="97">
        <v>0</v>
      </c>
      <c r="C27" s="97">
        <v>0</v>
      </c>
      <c r="D27" s="67">
        <f t="shared" si="0"/>
        <v>0</v>
      </c>
      <c r="E27" s="97">
        <v>64413</v>
      </c>
      <c r="F27" s="97">
        <v>96373</v>
      </c>
      <c r="G27" s="80">
        <f t="shared" si="1"/>
        <v>160786</v>
      </c>
      <c r="H27" s="80">
        <f t="shared" si="2"/>
        <v>64413</v>
      </c>
      <c r="I27" s="68">
        <f t="shared" si="3"/>
        <v>96373</v>
      </c>
      <c r="J27" s="68">
        <f t="shared" si="4"/>
        <v>160786</v>
      </c>
      <c r="K27" s="105" t="s">
        <v>160</v>
      </c>
      <c r="L27" s="18"/>
      <c r="M27" s="18"/>
      <c r="N27" s="18"/>
      <c r="O27" s="18"/>
    </row>
    <row r="28" spans="1:15" s="19" customFormat="1" ht="30.75" thickTop="1">
      <c r="A28" s="128" t="s">
        <v>143</v>
      </c>
      <c r="B28" s="254">
        <v>164</v>
      </c>
      <c r="C28" s="254">
        <v>98</v>
      </c>
      <c r="D28" s="73">
        <f t="shared" si="0"/>
        <v>262</v>
      </c>
      <c r="E28" s="254">
        <v>4948</v>
      </c>
      <c r="F28" s="254">
        <v>1887</v>
      </c>
      <c r="G28" s="107">
        <f t="shared" si="1"/>
        <v>6835</v>
      </c>
      <c r="H28" s="107">
        <f t="shared" si="2"/>
        <v>5112</v>
      </c>
      <c r="I28" s="74">
        <f t="shared" si="3"/>
        <v>1985</v>
      </c>
      <c r="J28" s="75">
        <f t="shared" si="4"/>
        <v>7097</v>
      </c>
      <c r="K28" s="108" t="s">
        <v>161</v>
      </c>
      <c r="L28" s="18"/>
      <c r="M28" s="18"/>
      <c r="N28" s="18"/>
      <c r="O28" s="18"/>
    </row>
    <row r="29" spans="1:15" s="19" customFormat="1" ht="15.75">
      <c r="A29" s="129" t="s">
        <v>99</v>
      </c>
      <c r="B29" s="63">
        <f aca="true" t="shared" si="5" ref="B29:J29">SUM(B8:B28)</f>
        <v>70314</v>
      </c>
      <c r="C29" s="63">
        <f t="shared" si="5"/>
        <v>45191</v>
      </c>
      <c r="D29" s="63">
        <f t="shared" si="5"/>
        <v>115505</v>
      </c>
      <c r="E29" s="63">
        <f t="shared" si="5"/>
        <v>1643283</v>
      </c>
      <c r="F29" s="63">
        <f t="shared" si="5"/>
        <v>262796</v>
      </c>
      <c r="G29" s="86">
        <f t="shared" si="5"/>
        <v>1906079</v>
      </c>
      <c r="H29" s="86">
        <f t="shared" si="5"/>
        <v>1713597</v>
      </c>
      <c r="I29" s="76">
        <f t="shared" si="5"/>
        <v>307987</v>
      </c>
      <c r="J29" s="76">
        <f t="shared" si="5"/>
        <v>2021584</v>
      </c>
      <c r="K29" s="109" t="s">
        <v>100</v>
      </c>
      <c r="L29" s="18"/>
      <c r="M29" s="18"/>
      <c r="N29" s="18"/>
      <c r="O29" s="18"/>
    </row>
    <row r="30" spans="1:11" ht="12.75">
      <c r="A30" s="25" t="s">
        <v>57</v>
      </c>
      <c r="K30" s="19" t="s">
        <v>83</v>
      </c>
    </row>
    <row r="31" spans="1:11" ht="12.75">
      <c r="A31" s="4"/>
      <c r="H31" s="26"/>
      <c r="I31" s="26"/>
      <c r="J31" s="26"/>
      <c r="K31" s="13"/>
    </row>
    <row r="32" spans="1:11" ht="12.75">
      <c r="A32" s="4"/>
      <c r="H32" s="42"/>
      <c r="I32" s="42"/>
      <c r="J32" s="42"/>
      <c r="K32" s="13"/>
    </row>
    <row r="33" spans="1:11" ht="12.75">
      <c r="A33" s="4"/>
      <c r="H33" s="26"/>
      <c r="I33" s="26"/>
      <c r="J33" s="26"/>
      <c r="K33" s="13"/>
    </row>
    <row r="34" spans="1:11" ht="12.75">
      <c r="A34" s="4"/>
      <c r="K34" s="13"/>
    </row>
    <row r="35" spans="1:11" ht="12.75">
      <c r="A35" s="4"/>
      <c r="K35" s="13"/>
    </row>
    <row r="36" spans="1:11" ht="12.75">
      <c r="A36" s="25"/>
      <c r="B36" s="9" t="s">
        <v>164</v>
      </c>
      <c r="C36" s="9" t="s">
        <v>200</v>
      </c>
      <c r="D36" s="9" t="s">
        <v>99</v>
      </c>
      <c r="I36" s="26"/>
      <c r="J36" s="26"/>
      <c r="K36" s="13"/>
    </row>
    <row r="37" spans="1:11" ht="12.75">
      <c r="A37" s="25" t="s">
        <v>169</v>
      </c>
      <c r="B37" s="42">
        <v>664290</v>
      </c>
      <c r="C37" s="42">
        <v>3751</v>
      </c>
      <c r="D37" s="42">
        <v>668041</v>
      </c>
      <c r="I37" s="26"/>
      <c r="J37" s="26"/>
      <c r="K37" s="13"/>
    </row>
    <row r="38" spans="1:11" ht="12.75">
      <c r="A38" s="25" t="s">
        <v>211</v>
      </c>
      <c r="B38" s="42">
        <v>217767</v>
      </c>
      <c r="C38" s="42">
        <v>27886</v>
      </c>
      <c r="D38" s="42">
        <v>245653</v>
      </c>
      <c r="I38" s="26"/>
      <c r="J38" s="26"/>
      <c r="K38" s="13"/>
    </row>
    <row r="39" spans="1:11" ht="12.75">
      <c r="A39" s="25" t="s">
        <v>179</v>
      </c>
      <c r="B39" s="42">
        <v>144848</v>
      </c>
      <c r="C39" s="42">
        <v>34185</v>
      </c>
      <c r="D39" s="42">
        <v>179033</v>
      </c>
      <c r="K39" s="13"/>
    </row>
    <row r="40" spans="1:11" ht="12.75">
      <c r="A40" s="25" t="s">
        <v>210</v>
      </c>
      <c r="B40" s="42">
        <v>64413</v>
      </c>
      <c r="C40" s="42">
        <v>96373</v>
      </c>
      <c r="D40" s="42">
        <v>160786</v>
      </c>
      <c r="K40" s="13"/>
    </row>
    <row r="41" spans="1:11" ht="12.75">
      <c r="A41" s="25" t="s">
        <v>167</v>
      </c>
      <c r="B41" s="42">
        <v>126090</v>
      </c>
      <c r="C41" s="42">
        <v>9827</v>
      </c>
      <c r="D41" s="42">
        <v>135917</v>
      </c>
      <c r="K41" s="13"/>
    </row>
    <row r="42" spans="1:11" ht="12.75">
      <c r="A42" s="25" t="s">
        <v>209</v>
      </c>
      <c r="B42" s="42">
        <v>88245</v>
      </c>
      <c r="C42" s="45">
        <v>22953</v>
      </c>
      <c r="D42" s="42">
        <v>111198</v>
      </c>
      <c r="K42" s="13"/>
    </row>
    <row r="43" spans="1:11" ht="12.75">
      <c r="A43" s="25" t="s">
        <v>168</v>
      </c>
      <c r="B43" s="42">
        <v>104771</v>
      </c>
      <c r="C43" s="42">
        <v>1493</v>
      </c>
      <c r="D43" s="42">
        <v>106264</v>
      </c>
      <c r="K43" s="13"/>
    </row>
    <row r="44" spans="1:11" ht="12.75">
      <c r="A44" s="25" t="s">
        <v>185</v>
      </c>
      <c r="B44" s="42">
        <v>47437</v>
      </c>
      <c r="C44" s="42">
        <v>28348</v>
      </c>
      <c r="D44" s="42">
        <v>75785</v>
      </c>
      <c r="H44" s="26"/>
      <c r="K44" s="13"/>
    </row>
    <row r="45" spans="1:11" ht="12.75">
      <c r="A45" s="25" t="s">
        <v>186</v>
      </c>
      <c r="B45" s="42">
        <v>53115</v>
      </c>
      <c r="C45" s="42">
        <v>22036</v>
      </c>
      <c r="D45" s="42">
        <v>75151</v>
      </c>
      <c r="K45" s="13"/>
    </row>
    <row r="46" spans="1:11" ht="12.75">
      <c r="A46" s="25" t="s">
        <v>181</v>
      </c>
      <c r="B46" s="42">
        <v>26434</v>
      </c>
      <c r="C46" s="42">
        <v>30974</v>
      </c>
      <c r="D46" s="42">
        <v>57408</v>
      </c>
      <c r="K46" s="13"/>
    </row>
    <row r="47" spans="1:4" ht="24.75" customHeight="1">
      <c r="A47" s="25" t="s">
        <v>180</v>
      </c>
      <c r="B47" s="42">
        <v>45602</v>
      </c>
      <c r="C47" s="42">
        <v>3402</v>
      </c>
      <c r="D47" s="42">
        <v>49004</v>
      </c>
    </row>
    <row r="48" spans="1:4" ht="24.75" customHeight="1">
      <c r="A48" s="25" t="s">
        <v>187</v>
      </c>
      <c r="B48" s="42">
        <v>29834</v>
      </c>
      <c r="C48" s="42">
        <v>3850</v>
      </c>
      <c r="D48" s="42">
        <v>33684</v>
      </c>
    </row>
    <row r="49" spans="1:4" ht="24.75" customHeight="1">
      <c r="A49" s="25" t="s">
        <v>184</v>
      </c>
      <c r="B49" s="42">
        <v>26719</v>
      </c>
      <c r="C49" s="42">
        <v>0</v>
      </c>
      <c r="D49" s="42">
        <v>26719</v>
      </c>
    </row>
    <row r="50" spans="1:4" ht="24.75" customHeight="1">
      <c r="A50" s="25" t="s">
        <v>183</v>
      </c>
      <c r="B50" s="42">
        <v>15898</v>
      </c>
      <c r="C50" s="42">
        <v>5777</v>
      </c>
      <c r="D50" s="42">
        <v>21675</v>
      </c>
    </row>
    <row r="51" spans="1:8" ht="24.75" customHeight="1">
      <c r="A51" s="25" t="s">
        <v>182</v>
      </c>
      <c r="B51" s="42">
        <v>17039</v>
      </c>
      <c r="C51" s="42">
        <v>3851</v>
      </c>
      <c r="D51" s="42">
        <v>20890</v>
      </c>
      <c r="H51" s="26"/>
    </row>
    <row r="52" spans="1:4" ht="24.75" customHeight="1">
      <c r="A52" s="25" t="s">
        <v>176</v>
      </c>
      <c r="B52" s="42">
        <v>14778</v>
      </c>
      <c r="C52" s="42">
        <v>1334</v>
      </c>
      <c r="D52" s="42">
        <v>16112</v>
      </c>
    </row>
    <row r="53" spans="1:4" ht="24.75" customHeight="1">
      <c r="A53" s="25" t="s">
        <v>326</v>
      </c>
      <c r="B53" s="42">
        <f>B55+B56+B57+B58+B59</f>
        <v>26317</v>
      </c>
      <c r="C53" s="42">
        <f>C55+C56+C57+C58+C59</f>
        <v>11947</v>
      </c>
      <c r="D53" s="42">
        <f>D55+D56+D57+D58+D59</f>
        <v>38264</v>
      </c>
    </row>
    <row r="54" spans="1:4" ht="24.75" customHeight="1">
      <c r="A54" s="93"/>
      <c r="B54" s="270">
        <f>SUM(B37:B53)</f>
        <v>1713597</v>
      </c>
      <c r="C54" s="270">
        <f>SUM(C37:C53)</f>
        <v>307987</v>
      </c>
      <c r="D54" s="270">
        <f>SUM(D37:D53)</f>
        <v>2021584</v>
      </c>
    </row>
    <row r="55" spans="1:4" ht="24.75" customHeight="1">
      <c r="A55" s="25" t="s">
        <v>207</v>
      </c>
      <c r="B55" s="42">
        <v>11213</v>
      </c>
      <c r="C55" s="42">
        <v>2171</v>
      </c>
      <c r="D55" s="42">
        <v>13384</v>
      </c>
    </row>
    <row r="56" spans="1:8" ht="24.75" customHeight="1">
      <c r="A56" s="25" t="s">
        <v>206</v>
      </c>
      <c r="B56" s="42">
        <v>4958</v>
      </c>
      <c r="C56" s="42">
        <v>5757</v>
      </c>
      <c r="D56" s="42">
        <v>10715</v>
      </c>
      <c r="H56" s="26"/>
    </row>
    <row r="57" spans="1:4" ht="24.75" customHeight="1">
      <c r="A57" s="25" t="s">
        <v>208</v>
      </c>
      <c r="B57" s="42">
        <v>3714</v>
      </c>
      <c r="C57" s="42">
        <v>1787</v>
      </c>
      <c r="D57" s="42">
        <v>5501</v>
      </c>
    </row>
    <row r="58" spans="1:4" ht="24.75" customHeight="1">
      <c r="A58" s="25" t="s">
        <v>204</v>
      </c>
      <c r="B58" s="42">
        <v>5112</v>
      </c>
      <c r="C58" s="42">
        <v>1985</v>
      </c>
      <c r="D58" s="42">
        <v>7097</v>
      </c>
    </row>
    <row r="59" spans="1:4" ht="24.75" customHeight="1">
      <c r="A59" s="25" t="s">
        <v>205</v>
      </c>
      <c r="B59" s="42">
        <v>1320</v>
      </c>
      <c r="C59" s="42">
        <v>247</v>
      </c>
      <c r="D59" s="42">
        <v>1567</v>
      </c>
    </row>
    <row r="60" spans="1:4" ht="24.75" customHeight="1">
      <c r="A60" s="25"/>
      <c r="B60" s="269">
        <f>SUM(B37:B59)</f>
        <v>3453511</v>
      </c>
      <c r="C60" s="269">
        <f>SUM(C37:C59)</f>
        <v>627921</v>
      </c>
      <c r="D60" s="269">
        <f>SUM(D37:D59)</f>
        <v>4081432</v>
      </c>
    </row>
    <row r="61" spans="1:4" ht="24.75" customHeight="1">
      <c r="A61" s="25"/>
      <c r="D61" s="42"/>
    </row>
    <row r="62" ht="24.75" customHeight="1">
      <c r="B62" s="42"/>
    </row>
  </sheetData>
  <sheetProtection/>
  <mergeCells count="8">
    <mergeCell ref="E5:G5"/>
    <mergeCell ref="H5:J5"/>
    <mergeCell ref="K5:K7"/>
    <mergeCell ref="A1:K1"/>
    <mergeCell ref="A3:K3"/>
    <mergeCell ref="A5:A7"/>
    <mergeCell ref="A2:K2"/>
    <mergeCell ref="B5:D5"/>
  </mergeCells>
  <printOptions horizontalCentered="1" verticalCentered="1"/>
  <pageMargins left="0" right="0" top="0" bottom="0" header="0" footer="0"/>
  <pageSetup horizontalDpi="600" verticalDpi="600" orientation="landscape" paperSize="9" scale="85" r:id="rId2"/>
  <drawing r:id="rId1"/>
</worksheet>
</file>

<file path=xl/worksheets/sheet9.xml><?xml version="1.0" encoding="utf-8"?>
<worksheet xmlns="http://schemas.openxmlformats.org/spreadsheetml/2006/main" xmlns:r="http://schemas.openxmlformats.org/officeDocument/2006/relationships">
  <dimension ref="A1:R29"/>
  <sheetViews>
    <sheetView rightToLeft="1" view="pageBreakPreview" zoomScale="85" zoomScaleSheetLayoutView="85" zoomScalePageLayoutView="0" workbookViewId="0" topLeftCell="A1">
      <selection activeCell="B31" sqref="B31"/>
    </sheetView>
  </sheetViews>
  <sheetFormatPr defaultColWidth="11.421875" defaultRowHeight="12.75"/>
  <cols>
    <col min="1" max="1" width="19.421875" style="19" customWidth="1"/>
    <col min="2" max="10" width="11.421875" style="19" customWidth="1"/>
    <col min="11" max="11" width="24.8515625" style="19" customWidth="1"/>
    <col min="12" max="16384" width="11.421875" style="19" customWidth="1"/>
  </cols>
  <sheetData>
    <row r="1" spans="1:18" s="15" customFormat="1" ht="18.75" customHeight="1">
      <c r="A1" s="299" t="s">
        <v>227</v>
      </c>
      <c r="B1" s="299"/>
      <c r="C1" s="299"/>
      <c r="D1" s="299"/>
      <c r="E1" s="299"/>
      <c r="F1" s="299"/>
      <c r="G1" s="299"/>
      <c r="H1" s="299"/>
      <c r="I1" s="299"/>
      <c r="J1" s="299"/>
      <c r="K1" s="299"/>
      <c r="L1" s="14"/>
      <c r="M1" s="14"/>
      <c r="N1" s="14"/>
      <c r="O1" s="14"/>
      <c r="P1" s="14"/>
      <c r="Q1" s="14"/>
      <c r="R1" s="14"/>
    </row>
    <row r="2" spans="1:18" s="17" customFormat="1" ht="34.5" customHeight="1">
      <c r="A2" s="272" t="s">
        <v>294</v>
      </c>
      <c r="B2" s="272"/>
      <c r="C2" s="272"/>
      <c r="D2" s="272"/>
      <c r="E2" s="272"/>
      <c r="F2" s="272"/>
      <c r="G2" s="272"/>
      <c r="H2" s="272"/>
      <c r="I2" s="272"/>
      <c r="J2" s="272"/>
      <c r="K2" s="272"/>
      <c r="L2" s="16"/>
      <c r="M2" s="16"/>
      <c r="N2" s="16"/>
      <c r="O2" s="16"/>
      <c r="P2" s="16"/>
      <c r="Q2" s="16"/>
      <c r="R2" s="16"/>
    </row>
    <row r="3" spans="1:18" s="17" customFormat="1" ht="18.75" customHeight="1">
      <c r="A3" s="272">
        <v>2021</v>
      </c>
      <c r="B3" s="272"/>
      <c r="C3" s="272"/>
      <c r="D3" s="272"/>
      <c r="E3" s="272"/>
      <c r="F3" s="272"/>
      <c r="G3" s="272"/>
      <c r="H3" s="272"/>
      <c r="I3" s="272"/>
      <c r="J3" s="272"/>
      <c r="K3" s="272"/>
      <c r="L3" s="16"/>
      <c r="M3" s="16"/>
      <c r="N3" s="16"/>
      <c r="O3" s="16"/>
      <c r="P3" s="16"/>
      <c r="Q3" s="16"/>
      <c r="R3" s="16"/>
    </row>
    <row r="4" spans="1:18" s="12" customFormat="1" ht="15.75">
      <c r="A4" s="181" t="s">
        <v>67</v>
      </c>
      <c r="B4" s="180"/>
      <c r="C4" s="180"/>
      <c r="D4" s="180"/>
      <c r="E4" s="180"/>
      <c r="F4" s="180"/>
      <c r="G4" s="180"/>
      <c r="H4" s="180"/>
      <c r="I4" s="180"/>
      <c r="J4" s="180"/>
      <c r="K4" s="180" t="s">
        <v>68</v>
      </c>
      <c r="L4" s="3"/>
      <c r="M4" s="3"/>
      <c r="N4" s="3"/>
      <c r="O4" s="3"/>
      <c r="P4" s="3"/>
      <c r="Q4" s="3"/>
      <c r="R4" s="3"/>
    </row>
    <row r="5" spans="1:15" s="21" customFormat="1" ht="31.5" customHeight="1">
      <c r="A5" s="303" t="s">
        <v>54</v>
      </c>
      <c r="B5" s="295" t="s">
        <v>264</v>
      </c>
      <c r="C5" s="295"/>
      <c r="D5" s="295"/>
      <c r="E5" s="295" t="s">
        <v>265</v>
      </c>
      <c r="F5" s="295"/>
      <c r="G5" s="295"/>
      <c r="H5" s="295" t="s">
        <v>266</v>
      </c>
      <c r="I5" s="295"/>
      <c r="J5" s="295"/>
      <c r="K5" s="306" t="s">
        <v>55</v>
      </c>
      <c r="L5" s="20"/>
      <c r="M5" s="20"/>
      <c r="N5" s="20"/>
      <c r="O5" s="20"/>
    </row>
    <row r="6" spans="1:15" ht="15.75" customHeight="1">
      <c r="A6" s="304"/>
      <c r="B6" s="116" t="s">
        <v>103</v>
      </c>
      <c r="C6" s="116" t="s">
        <v>104</v>
      </c>
      <c r="D6" s="116" t="s">
        <v>99</v>
      </c>
      <c r="E6" s="116" t="s">
        <v>103</v>
      </c>
      <c r="F6" s="116" t="s">
        <v>104</v>
      </c>
      <c r="G6" s="116" t="s">
        <v>99</v>
      </c>
      <c r="H6" s="116" t="s">
        <v>103</v>
      </c>
      <c r="I6" s="116" t="s">
        <v>104</v>
      </c>
      <c r="J6" s="116" t="s">
        <v>99</v>
      </c>
      <c r="K6" s="307"/>
      <c r="L6" s="18"/>
      <c r="M6" s="18"/>
      <c r="N6" s="18"/>
      <c r="O6" s="18"/>
    </row>
    <row r="7" spans="1:15" ht="15" customHeight="1">
      <c r="A7" s="305"/>
      <c r="B7" s="55" t="s">
        <v>102</v>
      </c>
      <c r="C7" s="55" t="s">
        <v>101</v>
      </c>
      <c r="D7" s="55" t="s">
        <v>100</v>
      </c>
      <c r="E7" s="55" t="s">
        <v>102</v>
      </c>
      <c r="F7" s="55" t="s">
        <v>101</v>
      </c>
      <c r="G7" s="55" t="s">
        <v>100</v>
      </c>
      <c r="H7" s="55" t="s">
        <v>102</v>
      </c>
      <c r="I7" s="55" t="s">
        <v>101</v>
      </c>
      <c r="J7" s="55" t="s">
        <v>100</v>
      </c>
      <c r="K7" s="308"/>
      <c r="L7" s="18"/>
      <c r="M7" s="18"/>
      <c r="N7" s="18"/>
      <c r="O7" s="18"/>
    </row>
    <row r="8" spans="1:15" ht="33" customHeight="1" thickBot="1">
      <c r="A8" s="118" t="s">
        <v>41</v>
      </c>
      <c r="B8" s="60">
        <v>50843</v>
      </c>
      <c r="C8" s="60">
        <v>31292</v>
      </c>
      <c r="D8" s="64">
        <f aca="true" t="shared" si="0" ref="D8:D14">B8+C8</f>
        <v>82135</v>
      </c>
      <c r="E8" s="60">
        <v>59791</v>
      </c>
      <c r="F8" s="60">
        <v>16943</v>
      </c>
      <c r="G8" s="81">
        <f aca="true" t="shared" si="1" ref="G8:G14">E8+F8</f>
        <v>76734</v>
      </c>
      <c r="H8" s="81">
        <f aca="true" t="shared" si="2" ref="H8:I14">B8+E8</f>
        <v>110634</v>
      </c>
      <c r="I8" s="65">
        <f t="shared" si="2"/>
        <v>48235</v>
      </c>
      <c r="J8" s="66">
        <f aca="true" t="shared" si="3" ref="J8:J14">H8+I8</f>
        <v>158869</v>
      </c>
      <c r="K8" s="104" t="s">
        <v>40</v>
      </c>
      <c r="L8" s="18"/>
      <c r="M8" s="18"/>
      <c r="N8" s="18"/>
      <c r="O8" s="18"/>
    </row>
    <row r="9" spans="1:15" ht="34.5" customHeight="1" thickBot="1" thickTop="1">
      <c r="A9" s="120" t="s">
        <v>42</v>
      </c>
      <c r="B9" s="61">
        <v>7558</v>
      </c>
      <c r="C9" s="61">
        <v>5936</v>
      </c>
      <c r="D9" s="67">
        <f t="shared" si="0"/>
        <v>13494</v>
      </c>
      <c r="E9" s="61">
        <v>37926</v>
      </c>
      <c r="F9" s="61">
        <v>15066</v>
      </c>
      <c r="G9" s="80">
        <f t="shared" si="1"/>
        <v>52992</v>
      </c>
      <c r="H9" s="80">
        <f t="shared" si="2"/>
        <v>45484</v>
      </c>
      <c r="I9" s="68">
        <f t="shared" si="2"/>
        <v>21002</v>
      </c>
      <c r="J9" s="68">
        <f t="shared" si="3"/>
        <v>66486</v>
      </c>
      <c r="K9" s="105" t="s">
        <v>84</v>
      </c>
      <c r="L9" s="18"/>
      <c r="M9" s="18"/>
      <c r="N9" s="18"/>
      <c r="O9" s="18"/>
    </row>
    <row r="10" spans="1:15" ht="33" customHeight="1" thickBot="1" thickTop="1">
      <c r="A10" s="130" t="s">
        <v>44</v>
      </c>
      <c r="B10" s="60">
        <v>5680</v>
      </c>
      <c r="C10" s="60">
        <v>4048</v>
      </c>
      <c r="D10" s="64">
        <f t="shared" si="0"/>
        <v>9728</v>
      </c>
      <c r="E10" s="60">
        <v>20918</v>
      </c>
      <c r="F10" s="60">
        <v>2124</v>
      </c>
      <c r="G10" s="81">
        <f t="shared" si="1"/>
        <v>23042</v>
      </c>
      <c r="H10" s="81">
        <f t="shared" si="2"/>
        <v>26598</v>
      </c>
      <c r="I10" s="65">
        <f t="shared" si="2"/>
        <v>6172</v>
      </c>
      <c r="J10" s="66">
        <f t="shared" si="3"/>
        <v>32770</v>
      </c>
      <c r="K10" s="104" t="s">
        <v>43</v>
      </c>
      <c r="L10" s="18"/>
      <c r="M10" s="18"/>
      <c r="N10" s="18"/>
      <c r="O10" s="18"/>
    </row>
    <row r="11" spans="1:15" ht="33" customHeight="1" thickBot="1" thickTop="1">
      <c r="A11" s="120" t="s">
        <v>46</v>
      </c>
      <c r="B11" s="61">
        <v>5921</v>
      </c>
      <c r="C11" s="61">
        <v>3634</v>
      </c>
      <c r="D11" s="67">
        <f t="shared" si="0"/>
        <v>9555</v>
      </c>
      <c r="E11" s="61">
        <v>1453991</v>
      </c>
      <c r="F11" s="61">
        <v>130127</v>
      </c>
      <c r="G11" s="80">
        <f t="shared" si="1"/>
        <v>1584118</v>
      </c>
      <c r="H11" s="80">
        <f t="shared" si="2"/>
        <v>1459912</v>
      </c>
      <c r="I11" s="68">
        <f t="shared" si="2"/>
        <v>133761</v>
      </c>
      <c r="J11" s="68">
        <f t="shared" si="3"/>
        <v>1593673</v>
      </c>
      <c r="K11" s="105" t="s">
        <v>45</v>
      </c>
      <c r="L11" s="18"/>
      <c r="M11" s="18"/>
      <c r="N11" s="18"/>
      <c r="O11" s="18"/>
    </row>
    <row r="12" spans="1:15" ht="33" customHeight="1" thickBot="1" thickTop="1">
      <c r="A12" s="130" t="s">
        <v>48</v>
      </c>
      <c r="B12" s="60">
        <v>164</v>
      </c>
      <c r="C12" s="60">
        <v>98</v>
      </c>
      <c r="D12" s="64">
        <f t="shared" si="0"/>
        <v>262</v>
      </c>
      <c r="E12" s="60">
        <v>4948</v>
      </c>
      <c r="F12" s="60">
        <v>1887</v>
      </c>
      <c r="G12" s="81">
        <f t="shared" si="1"/>
        <v>6835</v>
      </c>
      <c r="H12" s="81">
        <f t="shared" si="2"/>
        <v>5112</v>
      </c>
      <c r="I12" s="65">
        <f t="shared" si="2"/>
        <v>1985</v>
      </c>
      <c r="J12" s="66">
        <f t="shared" si="3"/>
        <v>7097</v>
      </c>
      <c r="K12" s="104" t="s">
        <v>302</v>
      </c>
      <c r="L12" s="18"/>
      <c r="M12" s="18"/>
      <c r="N12" s="18"/>
      <c r="O12" s="18"/>
    </row>
    <row r="13" spans="1:15" ht="33" customHeight="1" thickBot="1" thickTop="1">
      <c r="A13" s="120" t="s">
        <v>162</v>
      </c>
      <c r="B13" s="61">
        <v>148</v>
      </c>
      <c r="C13" s="61">
        <v>183</v>
      </c>
      <c r="D13" s="67">
        <f t="shared" si="0"/>
        <v>331</v>
      </c>
      <c r="E13" s="61">
        <v>1296</v>
      </c>
      <c r="F13" s="61">
        <v>276</v>
      </c>
      <c r="G13" s="80">
        <f t="shared" si="1"/>
        <v>1572</v>
      </c>
      <c r="H13" s="80">
        <f t="shared" si="2"/>
        <v>1444</v>
      </c>
      <c r="I13" s="68">
        <f t="shared" si="2"/>
        <v>459</v>
      </c>
      <c r="J13" s="68">
        <f t="shared" si="3"/>
        <v>1903</v>
      </c>
      <c r="K13" s="105" t="s">
        <v>163</v>
      </c>
      <c r="L13" s="18"/>
      <c r="M13" s="18"/>
      <c r="N13" s="18"/>
      <c r="O13" s="18"/>
    </row>
    <row r="14" spans="1:15" ht="33" customHeight="1" thickTop="1">
      <c r="A14" s="131" t="s">
        <v>50</v>
      </c>
      <c r="B14" s="72">
        <v>0</v>
      </c>
      <c r="C14" s="72">
        <v>0</v>
      </c>
      <c r="D14" s="73">
        <f t="shared" si="0"/>
        <v>0</v>
      </c>
      <c r="E14" s="72">
        <v>64413</v>
      </c>
      <c r="F14" s="72">
        <v>96373</v>
      </c>
      <c r="G14" s="107">
        <f t="shared" si="1"/>
        <v>160786</v>
      </c>
      <c r="H14" s="107">
        <f t="shared" si="2"/>
        <v>64413</v>
      </c>
      <c r="I14" s="74">
        <f t="shared" si="2"/>
        <v>96373</v>
      </c>
      <c r="J14" s="75">
        <f t="shared" si="3"/>
        <v>160786</v>
      </c>
      <c r="K14" s="108" t="s">
        <v>49</v>
      </c>
      <c r="L14" s="18"/>
      <c r="M14" s="18"/>
      <c r="N14" s="18"/>
      <c r="O14" s="18"/>
    </row>
    <row r="15" spans="1:15" ht="25.5" customHeight="1">
      <c r="A15" s="129" t="s">
        <v>99</v>
      </c>
      <c r="B15" s="63">
        <f aca="true" t="shared" si="4" ref="B15:J15">SUM(B8:B14)</f>
        <v>70314</v>
      </c>
      <c r="C15" s="63">
        <f t="shared" si="4"/>
        <v>45191</v>
      </c>
      <c r="D15" s="63">
        <f t="shared" si="4"/>
        <v>115505</v>
      </c>
      <c r="E15" s="63">
        <f t="shared" si="4"/>
        <v>1643283</v>
      </c>
      <c r="F15" s="63">
        <f t="shared" si="4"/>
        <v>262796</v>
      </c>
      <c r="G15" s="86">
        <f t="shared" si="4"/>
        <v>1906079</v>
      </c>
      <c r="H15" s="86">
        <f t="shared" si="4"/>
        <v>1713597</v>
      </c>
      <c r="I15" s="76">
        <f t="shared" si="4"/>
        <v>307987</v>
      </c>
      <c r="J15" s="76">
        <f t="shared" si="4"/>
        <v>2021584</v>
      </c>
      <c r="K15" s="109" t="s">
        <v>100</v>
      </c>
      <c r="L15" s="18"/>
      <c r="M15" s="18"/>
      <c r="N15" s="18"/>
      <c r="O15" s="18"/>
    </row>
    <row r="16" spans="1:11" ht="12.75">
      <c r="A16" s="19" t="s">
        <v>57</v>
      </c>
      <c r="K16" s="19" t="s">
        <v>83</v>
      </c>
    </row>
    <row r="20" spans="2:3" ht="12.75">
      <c r="B20" s="19" t="s">
        <v>170</v>
      </c>
      <c r="C20" s="19" t="s">
        <v>201</v>
      </c>
    </row>
    <row r="21" spans="1:6" ht="25.5">
      <c r="A21" s="18" t="s">
        <v>285</v>
      </c>
      <c r="B21" s="43">
        <f>D13</f>
        <v>331</v>
      </c>
      <c r="C21" s="43">
        <f>G13</f>
        <v>1572</v>
      </c>
      <c r="F21" s="18"/>
    </row>
    <row r="22" spans="1:3" ht="51">
      <c r="A22" s="18" t="s">
        <v>298</v>
      </c>
      <c r="B22" s="43">
        <f>D12</f>
        <v>262</v>
      </c>
      <c r="C22" s="43">
        <f>G12</f>
        <v>6835</v>
      </c>
    </row>
    <row r="23" spans="1:3" ht="25.5">
      <c r="A23" s="18" t="s">
        <v>286</v>
      </c>
      <c r="B23" s="43">
        <f>D10</f>
        <v>9728</v>
      </c>
      <c r="C23" s="43">
        <f>G10</f>
        <v>23042</v>
      </c>
    </row>
    <row r="24" spans="1:3" ht="51">
      <c r="A24" s="18" t="s">
        <v>287</v>
      </c>
      <c r="B24" s="43">
        <f>D9</f>
        <v>13494</v>
      </c>
      <c r="C24" s="43">
        <f>G9</f>
        <v>52992</v>
      </c>
    </row>
    <row r="25" spans="1:3" ht="38.25">
      <c r="A25" s="18" t="s">
        <v>288</v>
      </c>
      <c r="B25" s="43">
        <f>D8</f>
        <v>82135</v>
      </c>
      <c r="C25" s="43">
        <f>G8</f>
        <v>76734</v>
      </c>
    </row>
    <row r="26" spans="1:3" ht="25.5">
      <c r="A26" s="18" t="s">
        <v>289</v>
      </c>
      <c r="B26" s="43">
        <f>D14</f>
        <v>0</v>
      </c>
      <c r="C26" s="43">
        <f>G14</f>
        <v>160786</v>
      </c>
    </row>
    <row r="27" spans="1:3" ht="25.5">
      <c r="A27" s="18" t="s">
        <v>290</v>
      </c>
      <c r="B27" s="43">
        <f>D11</f>
        <v>9555</v>
      </c>
      <c r="C27" s="43">
        <f>G11</f>
        <v>1584118</v>
      </c>
    </row>
    <row r="29" spans="2:3" ht="12.75">
      <c r="B29" s="92">
        <f>SUM(B21:B28)</f>
        <v>115505</v>
      </c>
      <c r="C29" s="92">
        <f>SUM(C21:C28)</f>
        <v>1906079</v>
      </c>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Labor Force Chapter 2 2021</dc:title>
  <dc:subject/>
  <dc:creator>aabdelwahab</dc:creator>
  <cp:keywords>LaborForce; Planning and Statistics Authority; PSA; Statistics</cp:keywords>
  <dc:description/>
  <cp:lastModifiedBy>Amjad Ahmed Abdelwahab</cp:lastModifiedBy>
  <cp:lastPrinted>2022-09-12T07:56:07Z</cp:lastPrinted>
  <dcterms:created xsi:type="dcterms:W3CDTF">2008-04-17T06:52:23Z</dcterms:created>
  <dcterms:modified xsi:type="dcterms:W3CDTF">2022-09-13T06:07:23Z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rabicTit">
    <vt:lpwstr>القوى العاملة الفصل الثاني 2021</vt:lpwstr>
  </property>
  <property fmtid="{D5CDD505-2E9C-101B-9397-08002B2CF9AE}" pid="4" name="TaxKeywordTaxHTFie">
    <vt:lpwstr>Statistics|43e67556-4a22-4c31-b67a-99a39b12edc5;PSA|0e57c6e0-7d64-49c5-8339-fa33dddca9a5;Planning and Statistics Authority|e65649f4-24d1-441c-884c-448bd6b7a8f9;LaborForce|2610ddd0-b4c1-4be7-bb96-861407c6255d</vt:lpwstr>
  </property>
  <property fmtid="{D5CDD505-2E9C-101B-9397-08002B2CF9AE}" pid="5" name="Ye">
    <vt:lpwstr>2021.00000000000</vt:lpwstr>
  </property>
  <property fmtid="{D5CDD505-2E9C-101B-9397-08002B2CF9AE}" pid="6" name="DocumentDescriptio">
    <vt:lpwstr>Labor Force Chapter 2 2021</vt:lpwstr>
  </property>
  <property fmtid="{D5CDD505-2E9C-101B-9397-08002B2CF9AE}" pid="7" name="DocumentDescripti">
    <vt:lpwstr>القوى العاملة الفصل الثاني 2021</vt:lpwstr>
  </property>
  <property fmtid="{D5CDD505-2E9C-101B-9397-08002B2CF9AE}" pid="8" name="PublishingStartDa">
    <vt:lpwstr>2022-09-20T00:00:00Z</vt:lpwstr>
  </property>
  <property fmtid="{D5CDD505-2E9C-101B-9397-08002B2CF9AE}" pid="9" name="TaxKeywo">
    <vt:lpwstr>640;#Statistics|43e67556-4a22-4c31-b67a-99a39b12edc5;#643;#PSA|0e57c6e0-7d64-49c5-8339-fa33dddca9a5;#178;#Planning and Statistics Authority|e65649f4-24d1-441c-884c-448bd6b7a8f9;#656;#LaborForce|2610ddd0-b4c1-4be7-bb96-861407c6255d</vt:lpwstr>
  </property>
  <property fmtid="{D5CDD505-2E9C-101B-9397-08002B2CF9AE}" pid="10" name="PublishingRollupIma">
    <vt:lpwstr/>
  </property>
  <property fmtid="{D5CDD505-2E9C-101B-9397-08002B2CF9AE}" pid="11" name="DocTy">
    <vt:lpwstr>;#Publication;#</vt:lpwstr>
  </property>
  <property fmtid="{D5CDD505-2E9C-101B-9397-08002B2CF9AE}" pid="12" name="DocPeriodici">
    <vt:lpwstr>Annual</vt:lpwstr>
  </property>
  <property fmtid="{D5CDD505-2E9C-101B-9397-08002B2CF9AE}" pid="13" name="Visib">
    <vt:lpwstr>1</vt:lpwstr>
  </property>
  <property fmtid="{D5CDD505-2E9C-101B-9397-08002B2CF9AE}" pid="14" name="EnglishTit">
    <vt:lpwstr>Labor Force Chapter 2 2021</vt:lpwstr>
  </property>
  <property fmtid="{D5CDD505-2E9C-101B-9397-08002B2CF9AE}" pid="15" name="MDPSLangua">
    <vt:lpwstr>Both</vt:lpwstr>
  </property>
  <property fmtid="{D5CDD505-2E9C-101B-9397-08002B2CF9AE}" pid="16" name="TaxCatchA">
    <vt:lpwstr>643;#PSA|0e57c6e0-7d64-49c5-8339-fa33dddca9a5;#656;#LaborForce|2610ddd0-b4c1-4be7-bb96-861407c6255d;#640;#Statistics|43e67556-4a22-4c31-b67a-99a39b12edc5;#178;#Planning and Statistics Authority|e65649f4-24d1-441c-884c-448bd6b7a8f9</vt:lpwstr>
  </property>
  <property fmtid="{D5CDD505-2E9C-101B-9397-08002B2CF9AE}" pid="17" name="CategoryDescripti">
    <vt:lpwstr>Labor Force Chapter 2 2021</vt:lpwstr>
  </property>
</Properties>
</file>